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TSBDE-FS01\UserProfiles$\dmatthews\Desktop\Rule 107.400 Aug 2026\"/>
    </mc:Choice>
  </mc:AlternateContent>
  <xr:revisionPtr revIDLastSave="0" documentId="13_ncr:1_{48396B65-EF6E-4EEA-9C1A-FE932A7997A9}" xr6:coauthVersionLast="36" xr6:coauthVersionMax="47" xr10:uidLastSave="{00000000-0000-0000-0000-000000000000}"/>
  <bookViews>
    <workbookView xWindow="-120" yWindow="-120" windowWidth="57840" windowHeight="23520" tabRatio="865" activeTab="7" xr2:uid="{00000000-000D-0000-FFFF-FFFF00000000}"/>
  </bookViews>
  <sheets>
    <sheet name="2026 Report" sheetId="15" r:id="rId1"/>
    <sheet name="2025 Report" sheetId="3" r:id="rId2"/>
    <sheet name="Disposition" sheetId="4" r:id="rId3"/>
    <sheet name="Source of Complaint" sheetId="5" r:id="rId4"/>
    <sheet name="Highest Level of Sedation" sheetId="6" r:id="rId5"/>
    <sheet name="ASA" sheetId="7" r:id="rId6"/>
    <sheet name="Treatment Location" sheetId="8" r:id="rId7"/>
    <sheet name="N2O" sheetId="9" r:id="rId8"/>
    <sheet name="Local" sheetId="10" r:id="rId9"/>
    <sheet name="General Anesthesia" sheetId="11" r:id="rId10"/>
    <sheet name="Percentage Anesthesia" sheetId="14" r:id="rId11"/>
  </sheets>
  <calcPr calcId="191029"/>
</workbook>
</file>

<file path=xl/calcChain.xml><?xml version="1.0" encoding="utf-8"?>
<calcChain xmlns="http://schemas.openxmlformats.org/spreadsheetml/2006/main">
  <c r="D6" i="14" l="1"/>
  <c r="C7" i="14" s="1"/>
  <c r="C6" i="11"/>
  <c r="C5" i="11"/>
  <c r="C4" i="11"/>
  <c r="C3" i="11"/>
  <c r="C6" i="10"/>
  <c r="C5" i="10"/>
  <c r="C4" i="10"/>
  <c r="C3" i="10"/>
  <c r="B3" i="10"/>
  <c r="C6" i="9"/>
  <c r="C5" i="9"/>
  <c r="C4" i="9"/>
  <c r="C3" i="9"/>
  <c r="C6" i="8"/>
  <c r="C5" i="8"/>
  <c r="C4" i="8"/>
  <c r="C3" i="8"/>
  <c r="C6" i="7"/>
  <c r="B6" i="7"/>
  <c r="B7" i="14" l="1"/>
  <c r="C7" i="7"/>
  <c r="C5" i="7"/>
  <c r="C4" i="7"/>
  <c r="C3" i="7"/>
  <c r="C8" i="6"/>
  <c r="C7" i="6"/>
  <c r="C6" i="6"/>
  <c r="C5" i="6"/>
  <c r="C4" i="6"/>
  <c r="C3" i="6"/>
  <c r="C7" i="5"/>
  <c r="C6" i="5"/>
  <c r="C5" i="5"/>
  <c r="C4" i="5"/>
  <c r="C3" i="5"/>
  <c r="C6" i="4"/>
  <c r="B6" i="4"/>
  <c r="C5" i="4"/>
  <c r="C4" i="4"/>
  <c r="C3" i="4"/>
  <c r="D4" i="14"/>
  <c r="B6" i="11"/>
  <c r="B6" i="10"/>
  <c r="B6" i="9"/>
  <c r="B6" i="8"/>
  <c r="B7" i="7"/>
  <c r="B8" i="6"/>
  <c r="B7" i="5"/>
  <c r="B5" i="4"/>
  <c r="B5" i="14" l="1"/>
  <c r="C5" i="14"/>
  <c r="B5" i="11"/>
  <c r="B4" i="11"/>
  <c r="B3" i="11"/>
  <c r="B5" i="10"/>
  <c r="B4" i="10"/>
  <c r="B5" i="9"/>
  <c r="B4" i="9"/>
  <c r="B3" i="9"/>
  <c r="B3" i="8"/>
  <c r="B5" i="8"/>
  <c r="B4" i="8"/>
  <c r="B5" i="7" l="1"/>
  <c r="B4" i="7"/>
  <c r="B3" i="7"/>
  <c r="B7" i="6"/>
  <c r="B6" i="6"/>
  <c r="B5" i="6"/>
  <c r="B4" i="6"/>
  <c r="B3" i="6"/>
  <c r="B6" i="5"/>
  <c r="B5" i="5"/>
  <c r="B4" i="5"/>
  <c r="B3" i="5"/>
  <c r="B4" i="4"/>
  <c r="B3" i="4"/>
</calcChain>
</file>

<file path=xl/sharedStrings.xml><?xml version="1.0" encoding="utf-8"?>
<sst xmlns="http://schemas.openxmlformats.org/spreadsheetml/2006/main" count="3606" uniqueCount="586">
  <si>
    <t>Case number</t>
  </si>
  <si>
    <t>Respondent Last Name</t>
  </si>
  <si>
    <t>Source of initial complaint</t>
  </si>
  <si>
    <t>Medicaid Provider (Y/N)</t>
  </si>
  <si>
    <t>Highest sedation/anesthesia permit level</t>
  </si>
  <si>
    <t>Portability (Y/N)</t>
  </si>
  <si>
    <t>Self-reported practice area</t>
  </si>
  <si>
    <t>Patient ASA</t>
  </si>
  <si>
    <t>Patient age</t>
  </si>
  <si>
    <t>Location of treatment investigated</t>
  </si>
  <si>
    <t>Level of sedation administered</t>
  </si>
  <si>
    <t>Sedation/anesthesia administrator</t>
  </si>
  <si>
    <t>Treatment paid by Medicaid (Y/N)</t>
  </si>
  <si>
    <t>Nitrous Oxide administered - respondent</t>
  </si>
  <si>
    <t>Local anesthesia administered - respondent</t>
  </si>
  <si>
    <t>Was sedation or general anesthesia provided?</t>
  </si>
  <si>
    <t>Yes</t>
  </si>
  <si>
    <t>Level 1</t>
  </si>
  <si>
    <t>No</t>
  </si>
  <si>
    <t>General dentistry</t>
  </si>
  <si>
    <t>ASA I</t>
  </si>
  <si>
    <t>Respondent's dental office</t>
  </si>
  <si>
    <t>No - nitrous oxide was NOT provided to this patient</t>
  </si>
  <si>
    <t>Yes - no complication</t>
  </si>
  <si>
    <t>No - sedation or general anesthesia were NOT provided to this patient</t>
  </si>
  <si>
    <t>PHAM</t>
  </si>
  <si>
    <t>Level 3</t>
  </si>
  <si>
    <t>Respondent</t>
  </si>
  <si>
    <t>Public</t>
  </si>
  <si>
    <t>ASA II</t>
  </si>
  <si>
    <t>Level 4</t>
  </si>
  <si>
    <t>ASA III</t>
  </si>
  <si>
    <t>OMS</t>
  </si>
  <si>
    <t>Other dentist</t>
  </si>
  <si>
    <t>Office of another dentist</t>
  </si>
  <si>
    <t>Yes - associated complication</t>
  </si>
  <si>
    <t>WILLIAMS</t>
  </si>
  <si>
    <t>JACKSON</t>
  </si>
  <si>
    <t>MD - Anesthesiologist</t>
  </si>
  <si>
    <t>COUGHLIN</t>
  </si>
  <si>
    <t>HOLMES</t>
  </si>
  <si>
    <t>FEY</t>
  </si>
  <si>
    <t>REED</t>
  </si>
  <si>
    <t>Nitrous</t>
  </si>
  <si>
    <t>Prosthodontics</t>
  </si>
  <si>
    <t>Self-report of hospitalization</t>
  </si>
  <si>
    <t>Other agency</t>
  </si>
  <si>
    <t>Pham</t>
  </si>
  <si>
    <t>Chen</t>
  </si>
  <si>
    <t>Morrison</t>
  </si>
  <si>
    <t>Ho</t>
  </si>
  <si>
    <t>Samani</t>
  </si>
  <si>
    <t>Neal</t>
  </si>
  <si>
    <t>2023-00260</t>
  </si>
  <si>
    <t>Sultan</t>
  </si>
  <si>
    <t>2023-00467</t>
  </si>
  <si>
    <t>2023-00640</t>
  </si>
  <si>
    <t>2023-00657</t>
  </si>
  <si>
    <t>2023-00683</t>
  </si>
  <si>
    <t>Singh</t>
  </si>
  <si>
    <t>Park</t>
  </si>
  <si>
    <t>2023-00823</t>
  </si>
  <si>
    <t>2023-00824</t>
  </si>
  <si>
    <t>2023-00849</t>
  </si>
  <si>
    <t>Royal-Priest</t>
  </si>
  <si>
    <t>2023-00914</t>
  </si>
  <si>
    <t>Reed</t>
  </si>
  <si>
    <t>2023-00979</t>
  </si>
  <si>
    <t>2023-01018</t>
  </si>
  <si>
    <t>2023-01037</t>
  </si>
  <si>
    <t>2023-01085</t>
  </si>
  <si>
    <t>Nwaokolo</t>
  </si>
  <si>
    <t>2023-01101</t>
  </si>
  <si>
    <t>Ponnamaneni</t>
  </si>
  <si>
    <t>2023-01126</t>
  </si>
  <si>
    <t>Barnes</t>
  </si>
  <si>
    <t>2023-01141</t>
  </si>
  <si>
    <t>Vu</t>
  </si>
  <si>
    <t>2023-01145</t>
  </si>
  <si>
    <t>DANNA</t>
  </si>
  <si>
    <t>2023-01147</t>
  </si>
  <si>
    <t>Billman</t>
  </si>
  <si>
    <t>2023-01174</t>
  </si>
  <si>
    <t>MESSAI</t>
  </si>
  <si>
    <t>2023-01180</t>
  </si>
  <si>
    <t>SADER VERDER</t>
  </si>
  <si>
    <t>2023-01185</t>
  </si>
  <si>
    <t>ROBSON</t>
  </si>
  <si>
    <t>2023-01222</t>
  </si>
  <si>
    <t>ORADIEGWU</t>
  </si>
  <si>
    <t>2023-01223</t>
  </si>
  <si>
    <t>2023-01229</t>
  </si>
  <si>
    <t>Cunnigham</t>
  </si>
  <si>
    <t>2023-01242</t>
  </si>
  <si>
    <t>2023-01314</t>
  </si>
  <si>
    <t>LINNENMANN</t>
  </si>
  <si>
    <t>2023-01339</t>
  </si>
  <si>
    <t>SWINNEY</t>
  </si>
  <si>
    <t>2023-01363</t>
  </si>
  <si>
    <t>2023-01382</t>
  </si>
  <si>
    <t>2023-01391</t>
  </si>
  <si>
    <t>GUPTA</t>
  </si>
  <si>
    <t>2023-01420</t>
  </si>
  <si>
    <t>2024-00016</t>
  </si>
  <si>
    <t>kachepa</t>
  </si>
  <si>
    <t>2024-00045</t>
  </si>
  <si>
    <t>2024-00148</t>
  </si>
  <si>
    <t>ANSARI</t>
  </si>
  <si>
    <t>2024-00374</t>
  </si>
  <si>
    <t>2024-00390</t>
  </si>
  <si>
    <t>Complaint #</t>
  </si>
  <si>
    <t>Received  Date</t>
  </si>
  <si>
    <t>Disposition</t>
  </si>
  <si>
    <t>Disposition Date</t>
  </si>
  <si>
    <t>Closed by Final Board Order</t>
  </si>
  <si>
    <t>Closed by Remedial Plan</t>
  </si>
  <si>
    <t>Closed by Voluntary Surender</t>
  </si>
  <si>
    <t>2022-00380</t>
  </si>
  <si>
    <t>2022-00427</t>
  </si>
  <si>
    <t>Nguyen</t>
  </si>
  <si>
    <t>2022-00438</t>
  </si>
  <si>
    <t>Strohman</t>
  </si>
  <si>
    <t>Dental public health</t>
  </si>
  <si>
    <t>2022-00558</t>
  </si>
  <si>
    <t>Singley</t>
  </si>
  <si>
    <t>2022-01124</t>
  </si>
  <si>
    <t>Eseonu</t>
  </si>
  <si>
    <t>2022-01142</t>
  </si>
  <si>
    <t>Davis</t>
  </si>
  <si>
    <t>2023-00094</t>
  </si>
  <si>
    <t>Askins</t>
  </si>
  <si>
    <t>2023-00263</t>
  </si>
  <si>
    <t>Goodson</t>
  </si>
  <si>
    <t>2023-00406</t>
  </si>
  <si>
    <t>Hung</t>
  </si>
  <si>
    <t>Level 2</t>
  </si>
  <si>
    <t>2023-00457</t>
  </si>
  <si>
    <t>Iqbal</t>
  </si>
  <si>
    <t>2023-00458</t>
  </si>
  <si>
    <t>2023-00528</t>
  </si>
  <si>
    <t>Mason</t>
  </si>
  <si>
    <t>2023-00567</t>
  </si>
  <si>
    <t>ABDEL RAHMAN</t>
  </si>
  <si>
    <t>Periodontics</t>
  </si>
  <si>
    <t>2023-00607</t>
  </si>
  <si>
    <t>Initiated by Board</t>
  </si>
  <si>
    <t>2023-00623</t>
  </si>
  <si>
    <t>NGUYEN</t>
  </si>
  <si>
    <t>2023-00643</t>
  </si>
  <si>
    <t>Keith</t>
  </si>
  <si>
    <t>2023-00701</t>
  </si>
  <si>
    <t>2023-00792</t>
  </si>
  <si>
    <t>Santilli</t>
  </si>
  <si>
    <t>2023-00815</t>
  </si>
  <si>
    <t>2023-00830</t>
  </si>
  <si>
    <t>Johnson</t>
  </si>
  <si>
    <t>2023-00840</t>
  </si>
  <si>
    <t>Lesage</t>
  </si>
  <si>
    <t>2023-00863</t>
  </si>
  <si>
    <t>Hanna</t>
  </si>
  <si>
    <t>2023-00901</t>
  </si>
  <si>
    <t>Walker</t>
  </si>
  <si>
    <t>2023-00931</t>
  </si>
  <si>
    <t>Closed with Administrative Penalties</t>
  </si>
  <si>
    <t>Bickston</t>
  </si>
  <si>
    <t>2023-00936</t>
  </si>
  <si>
    <t>Madere</t>
  </si>
  <si>
    <t>2023-00949</t>
  </si>
  <si>
    <t>Felli</t>
  </si>
  <si>
    <t>2023-00984</t>
  </si>
  <si>
    <t>2023-01024</t>
  </si>
  <si>
    <t>Zuritas</t>
  </si>
  <si>
    <t>Pediatric dentistry</t>
  </si>
  <si>
    <t>2023-01043</t>
  </si>
  <si>
    <t>Idriss</t>
  </si>
  <si>
    <t>2023-01053</t>
  </si>
  <si>
    <t>Jarema</t>
  </si>
  <si>
    <t>Hospital</t>
  </si>
  <si>
    <t>2023-01059</t>
  </si>
  <si>
    <t>Tiu</t>
  </si>
  <si>
    <t>2023-01082</t>
  </si>
  <si>
    <t>2023-01103</t>
  </si>
  <si>
    <t>OBANDO SOTO</t>
  </si>
  <si>
    <t>2023-01121</t>
  </si>
  <si>
    <t>Randers</t>
  </si>
  <si>
    <t>2023-01122</t>
  </si>
  <si>
    <t>IHIONKHAN</t>
  </si>
  <si>
    <t>2023-01132</t>
  </si>
  <si>
    <t>ADAMS LESAGE</t>
  </si>
  <si>
    <t>2023-01187</t>
  </si>
  <si>
    <t>HUNG</t>
  </si>
  <si>
    <t>2023-01282</t>
  </si>
  <si>
    <t>BENTON</t>
  </si>
  <si>
    <t>2023-01454</t>
  </si>
  <si>
    <t>LEE</t>
  </si>
  <si>
    <t>2024-00151</t>
  </si>
  <si>
    <t>2024-00624</t>
  </si>
  <si>
    <t>TRAN</t>
  </si>
  <si>
    <t>Total Days</t>
  </si>
  <si>
    <t>2020-01097</t>
  </si>
  <si>
    <t>SNIDER</t>
  </si>
  <si>
    <t/>
  </si>
  <si>
    <t>46</t>
  </si>
  <si>
    <t>No - local anesthesia was NOT provided to this patient</t>
  </si>
  <si>
    <t>2023-00299</t>
  </si>
  <si>
    <t>Huffstutler</t>
  </si>
  <si>
    <t>56</t>
  </si>
  <si>
    <t>2023-00469</t>
  </si>
  <si>
    <t>Chung</t>
  </si>
  <si>
    <t>33</t>
  </si>
  <si>
    <t>2023-00603</t>
  </si>
  <si>
    <t>80</t>
  </si>
  <si>
    <t>2023-00771</t>
  </si>
  <si>
    <t>Hendrickson</t>
  </si>
  <si>
    <t>63</t>
  </si>
  <si>
    <t>2023-00805</t>
  </si>
  <si>
    <t>Kapadia</t>
  </si>
  <si>
    <t>85</t>
  </si>
  <si>
    <t>2023-01237</t>
  </si>
  <si>
    <t>nabavi-vatankhAN</t>
  </si>
  <si>
    <t>57</t>
  </si>
  <si>
    <t>2023-01351</t>
  </si>
  <si>
    <t>WINEGAR</t>
  </si>
  <si>
    <t>66</t>
  </si>
  <si>
    <t>2023-01380</t>
  </si>
  <si>
    <t>BURNETT</t>
  </si>
  <si>
    <t>55</t>
  </si>
  <si>
    <t>2024-00015</t>
  </si>
  <si>
    <t>OGUNRINDE</t>
  </si>
  <si>
    <t>60</t>
  </si>
  <si>
    <t>2024-00019</t>
  </si>
  <si>
    <t>2024-00042</t>
  </si>
  <si>
    <t>ELSHERIF</t>
  </si>
  <si>
    <t>72</t>
  </si>
  <si>
    <t>2024-00044</t>
  </si>
  <si>
    <t>Green</t>
  </si>
  <si>
    <t>79</t>
  </si>
  <si>
    <t>2024-00079</t>
  </si>
  <si>
    <t>GIBSON</t>
  </si>
  <si>
    <t>65</t>
  </si>
  <si>
    <t>2024-00089</t>
  </si>
  <si>
    <t>36</t>
  </si>
  <si>
    <t>2024-00111</t>
  </si>
  <si>
    <t>MULKEY</t>
  </si>
  <si>
    <t>45</t>
  </si>
  <si>
    <t>2024-00112</t>
  </si>
  <si>
    <t>galloway</t>
  </si>
  <si>
    <t>39</t>
  </si>
  <si>
    <t>2024-00119</t>
  </si>
  <si>
    <t>SINGLEY</t>
  </si>
  <si>
    <t>2024-00211</t>
  </si>
  <si>
    <t>BUTLER</t>
  </si>
  <si>
    <t>2024-00219</t>
  </si>
  <si>
    <t>ASSEMU</t>
  </si>
  <si>
    <t>2024-00242</t>
  </si>
  <si>
    <t>VILLAREAL</t>
  </si>
  <si>
    <t>25</t>
  </si>
  <si>
    <t>2024-00381</t>
  </si>
  <si>
    <t>SPIGER</t>
  </si>
  <si>
    <t>13</t>
  </si>
  <si>
    <t>2024-00662</t>
  </si>
  <si>
    <t>68</t>
  </si>
  <si>
    <t>Source of Initial Complaint</t>
  </si>
  <si>
    <t>Blank*</t>
  </si>
  <si>
    <t>2020-00467</t>
  </si>
  <si>
    <t>YAZDI</t>
  </si>
  <si>
    <t>2023-00740</t>
  </si>
  <si>
    <t>Nino</t>
  </si>
  <si>
    <t>2023-00755</t>
  </si>
  <si>
    <t>Essmat</t>
  </si>
  <si>
    <t>2023-01139</t>
  </si>
  <si>
    <t>LE</t>
  </si>
  <si>
    <t>2023-01198</t>
  </si>
  <si>
    <t>Hevrin</t>
  </si>
  <si>
    <t>2023-01353</t>
  </si>
  <si>
    <t>HEVRIN</t>
  </si>
  <si>
    <t>2023-01384</t>
  </si>
  <si>
    <t>DESAI</t>
  </si>
  <si>
    <t>2023-01402</t>
  </si>
  <si>
    <t>BARAJAS</t>
  </si>
  <si>
    <t>2023-01410</t>
  </si>
  <si>
    <t>2024-00002</t>
  </si>
  <si>
    <t>SAN MIGUEL</t>
  </si>
  <si>
    <t>2024-00005</t>
  </si>
  <si>
    <t>devarakonda</t>
  </si>
  <si>
    <t>2024-00037</t>
  </si>
  <si>
    <t>LAMOND</t>
  </si>
  <si>
    <t>2024-00038</t>
  </si>
  <si>
    <t>2024-00039</t>
  </si>
  <si>
    <t>JANSEN</t>
  </si>
  <si>
    <t>2024-00053</t>
  </si>
  <si>
    <t>OSAKWE</t>
  </si>
  <si>
    <t>2024-00062</t>
  </si>
  <si>
    <t>Kumar</t>
  </si>
  <si>
    <t>2024-00113</t>
  </si>
  <si>
    <t>CLIFFORD</t>
  </si>
  <si>
    <t>2024-00131</t>
  </si>
  <si>
    <t>POOJARY</t>
  </si>
  <si>
    <t>2024-00155</t>
  </si>
  <si>
    <t>2024-00163</t>
  </si>
  <si>
    <t>2024-00167</t>
  </si>
  <si>
    <t>ARUNKUMAR</t>
  </si>
  <si>
    <t>2024-00171</t>
  </si>
  <si>
    <t>IHEANACHO</t>
  </si>
  <si>
    <t>2024-00182</t>
  </si>
  <si>
    <t>NWOKORIE</t>
  </si>
  <si>
    <t>2024-00324</t>
  </si>
  <si>
    <t>Begherpour</t>
  </si>
  <si>
    <t>2024-00329</t>
  </si>
  <si>
    <t>Legendre</t>
  </si>
  <si>
    <t>2024-00354</t>
  </si>
  <si>
    <t>KAKAR</t>
  </si>
  <si>
    <t>2024-00360</t>
  </si>
  <si>
    <t>IWOBHO</t>
  </si>
  <si>
    <t>2024-00487</t>
  </si>
  <si>
    <t>FEASTER</t>
  </si>
  <si>
    <t>2024-00571</t>
  </si>
  <si>
    <t>MARTINEZ</t>
  </si>
  <si>
    <t>2024-00637</t>
  </si>
  <si>
    <t>BELZ</t>
  </si>
  <si>
    <t>2024-00776</t>
  </si>
  <si>
    <t>MCCARTNEY</t>
  </si>
  <si>
    <t>2024-00783</t>
  </si>
  <si>
    <t>RENKEN</t>
  </si>
  <si>
    <t>2024-00978</t>
  </si>
  <si>
    <t>2024-01035</t>
  </si>
  <si>
    <t>SMITH</t>
  </si>
  <si>
    <t>2024-01102</t>
  </si>
  <si>
    <t>KERN</t>
  </si>
  <si>
    <t>2024-01152</t>
  </si>
  <si>
    <t>WENTLAND</t>
  </si>
  <si>
    <t>2024-01161</t>
  </si>
  <si>
    <t>EDWARDS</t>
  </si>
  <si>
    <t>2024-01318</t>
  </si>
  <si>
    <t>Closed by Voluntary Surrender</t>
  </si>
  <si>
    <t>Type</t>
  </si>
  <si>
    <t>2020-01021</t>
  </si>
  <si>
    <t>2021-00111</t>
  </si>
  <si>
    <t>LEWIS</t>
  </si>
  <si>
    <t>62</t>
  </si>
  <si>
    <t>2021-00602</t>
  </si>
  <si>
    <t>HIRJI</t>
  </si>
  <si>
    <t>5</t>
  </si>
  <si>
    <t>2021-00781</t>
  </si>
  <si>
    <t>2023-00494</t>
  </si>
  <si>
    <t>Bajwa</t>
  </si>
  <si>
    <t>26</t>
  </si>
  <si>
    <t>2023-00638</t>
  </si>
  <si>
    <t>Heydary</t>
  </si>
  <si>
    <t>54</t>
  </si>
  <si>
    <t>2023-01140</t>
  </si>
  <si>
    <t>Robinson</t>
  </si>
  <si>
    <t>2023-01293</t>
  </si>
  <si>
    <t>ESTESO</t>
  </si>
  <si>
    <t>50</t>
  </si>
  <si>
    <t>2023-01387</t>
  </si>
  <si>
    <t>Haynes</t>
  </si>
  <si>
    <t>2024-00093</t>
  </si>
  <si>
    <t>THEDFORD</t>
  </si>
  <si>
    <t>2024-00179</t>
  </si>
  <si>
    <t>Odia</t>
  </si>
  <si>
    <t>52</t>
  </si>
  <si>
    <t>2024-00184</t>
  </si>
  <si>
    <t>ANIFOWOSE</t>
  </si>
  <si>
    <t>22</t>
  </si>
  <si>
    <t>2024-00245</t>
  </si>
  <si>
    <t>VAQAR</t>
  </si>
  <si>
    <t>51</t>
  </si>
  <si>
    <t>2024-00255</t>
  </si>
  <si>
    <t>OLSEN</t>
  </si>
  <si>
    <t>2024-00318</t>
  </si>
  <si>
    <t>Reddy</t>
  </si>
  <si>
    <t>42</t>
  </si>
  <si>
    <t>2024-00334</t>
  </si>
  <si>
    <t>MITCHELL</t>
  </si>
  <si>
    <t>2024-00352</t>
  </si>
  <si>
    <t>GONZALEZ</t>
  </si>
  <si>
    <t>58</t>
  </si>
  <si>
    <t>2024-00423</t>
  </si>
  <si>
    <t>QADEER</t>
  </si>
  <si>
    <t>43</t>
  </si>
  <si>
    <t>2024-00484</t>
  </si>
  <si>
    <t>KHAN</t>
  </si>
  <si>
    <t>64</t>
  </si>
  <si>
    <t>2024-00500</t>
  </si>
  <si>
    <t>IQBAL</t>
  </si>
  <si>
    <t>44</t>
  </si>
  <si>
    <t>2024-00503</t>
  </si>
  <si>
    <t>HAYAT</t>
  </si>
  <si>
    <t>2024-00507</t>
  </si>
  <si>
    <t>CHARLES</t>
  </si>
  <si>
    <t>2024-00511</t>
  </si>
  <si>
    <t>UZOUKWU</t>
  </si>
  <si>
    <t>2024-00521</t>
  </si>
  <si>
    <t>BALDAWI</t>
  </si>
  <si>
    <t>2024-00568</t>
  </si>
  <si>
    <t>HEARREAN</t>
  </si>
  <si>
    <t>2024-00569</t>
  </si>
  <si>
    <t>SADIGHIRAD</t>
  </si>
  <si>
    <t>2024-00600</t>
  </si>
  <si>
    <t>Madan</t>
  </si>
  <si>
    <t>2024-00643</t>
  </si>
  <si>
    <t>COLBERT</t>
  </si>
  <si>
    <t>86</t>
  </si>
  <si>
    <t>2024-00671</t>
  </si>
  <si>
    <t>ROSENBOROUGH</t>
  </si>
  <si>
    <t>2024-00698</t>
  </si>
  <si>
    <t>FARAH, DDS</t>
  </si>
  <si>
    <t>2024-00708</t>
  </si>
  <si>
    <t>RICHARDS</t>
  </si>
  <si>
    <t>2024-00712</t>
  </si>
  <si>
    <t>2024-00723</t>
  </si>
  <si>
    <t>53</t>
  </si>
  <si>
    <t>2024-00724</t>
  </si>
  <si>
    <t>EVERITT</t>
  </si>
  <si>
    <t>2024-00781</t>
  </si>
  <si>
    <t>CUEVA</t>
  </si>
  <si>
    <t>61</t>
  </si>
  <si>
    <t>2024-00793</t>
  </si>
  <si>
    <t>KUKNOORU</t>
  </si>
  <si>
    <t>2024-00794</t>
  </si>
  <si>
    <t>MILLER</t>
  </si>
  <si>
    <t>2024-00824</t>
  </si>
  <si>
    <t>THOMAS</t>
  </si>
  <si>
    <t>2024-00825</t>
  </si>
  <si>
    <t>MOSSAD</t>
  </si>
  <si>
    <t>JIMENEZ</t>
  </si>
  <si>
    <t>2024-00826</t>
  </si>
  <si>
    <t>2024-00830</t>
  </si>
  <si>
    <t>37</t>
  </si>
  <si>
    <t>2024-00857</t>
  </si>
  <si>
    <t>SU</t>
  </si>
  <si>
    <t>23</t>
  </si>
  <si>
    <t>2024-00859</t>
  </si>
  <si>
    <t>BLAIR</t>
  </si>
  <si>
    <t>2024-00862</t>
  </si>
  <si>
    <t>PATEL</t>
  </si>
  <si>
    <t>2024-00866</t>
  </si>
  <si>
    <t>2024-00873</t>
  </si>
  <si>
    <t>RAPOLU</t>
  </si>
  <si>
    <t>73</t>
  </si>
  <si>
    <t>2024-00893</t>
  </si>
  <si>
    <t>VAGGUM</t>
  </si>
  <si>
    <t>11</t>
  </si>
  <si>
    <t>2024-00949</t>
  </si>
  <si>
    <t>SALEH</t>
  </si>
  <si>
    <t>2024-00954</t>
  </si>
  <si>
    <t>DEVAULT</t>
  </si>
  <si>
    <t>2024-00957</t>
  </si>
  <si>
    <t>ORTIZ</t>
  </si>
  <si>
    <t>Endodontics</t>
  </si>
  <si>
    <t>67</t>
  </si>
  <si>
    <t>2024-01014</t>
  </si>
  <si>
    <t>NAVA</t>
  </si>
  <si>
    <t>76</t>
  </si>
  <si>
    <t>2024-01017</t>
  </si>
  <si>
    <t>HALL</t>
  </si>
  <si>
    <t>2024-01019</t>
  </si>
  <si>
    <t>BHULLER</t>
  </si>
  <si>
    <t>38</t>
  </si>
  <si>
    <t>2024-01064</t>
  </si>
  <si>
    <t>VAKIL</t>
  </si>
  <si>
    <t>2024-01103</t>
  </si>
  <si>
    <t>VEERISITY</t>
  </si>
  <si>
    <t>2024-01105</t>
  </si>
  <si>
    <t>BHUSE</t>
  </si>
  <si>
    <t>2024-01126</t>
  </si>
  <si>
    <t>ALANMANOU</t>
  </si>
  <si>
    <t>2024-01139</t>
  </si>
  <si>
    <t>HARRIS</t>
  </si>
  <si>
    <t>70</t>
  </si>
  <si>
    <t>2024-01142</t>
  </si>
  <si>
    <t>CHOI</t>
  </si>
  <si>
    <t>2024-01150</t>
  </si>
  <si>
    <t>2024-01158</t>
  </si>
  <si>
    <t>2024-01185</t>
  </si>
  <si>
    <t>JONES</t>
  </si>
  <si>
    <t>2024-01198</t>
  </si>
  <si>
    <t>sumner</t>
  </si>
  <si>
    <t>28</t>
  </si>
  <si>
    <t>2024-01214</t>
  </si>
  <si>
    <t>YANG</t>
  </si>
  <si>
    <t>2024-01227</t>
  </si>
  <si>
    <t>BURNS</t>
  </si>
  <si>
    <t>7</t>
  </si>
  <si>
    <t>2024-01235</t>
  </si>
  <si>
    <t>HANSEN</t>
  </si>
  <si>
    <t>47</t>
  </si>
  <si>
    <t>2024-01259</t>
  </si>
  <si>
    <t>FERRARO</t>
  </si>
  <si>
    <t>2024-01326</t>
  </si>
  <si>
    <t>49</t>
  </si>
  <si>
    <t>2024-01327</t>
  </si>
  <si>
    <t>59</t>
  </si>
  <si>
    <t>2024-01350</t>
  </si>
  <si>
    <t>40</t>
  </si>
  <si>
    <t>2024-01355</t>
  </si>
  <si>
    <t>SUN</t>
  </si>
  <si>
    <t>2024-01381</t>
  </si>
  <si>
    <t>HO</t>
  </si>
  <si>
    <t>69</t>
  </si>
  <si>
    <t>2024-01398</t>
  </si>
  <si>
    <t>SHIRAZI</t>
  </si>
  <si>
    <t>2024-01482</t>
  </si>
  <si>
    <t>MELNIKOV</t>
  </si>
  <si>
    <t>35</t>
  </si>
  <si>
    <t>2024-01506</t>
  </si>
  <si>
    <t>DARWEESH</t>
  </si>
  <si>
    <t>2024-01516</t>
  </si>
  <si>
    <t>ALKHALIDI</t>
  </si>
  <si>
    <t>2024-01531</t>
  </si>
  <si>
    <t>84</t>
  </si>
  <si>
    <t>2024-01539</t>
  </si>
  <si>
    <t>KIM</t>
  </si>
  <si>
    <t>2024-01553</t>
  </si>
  <si>
    <t>GUILLEN</t>
  </si>
  <si>
    <t>48</t>
  </si>
  <si>
    <t>2024-01555</t>
  </si>
  <si>
    <t>CHUNG</t>
  </si>
  <si>
    <t>2024-01575</t>
  </si>
  <si>
    <t>ORTEGA</t>
  </si>
  <si>
    <t>8</t>
  </si>
  <si>
    <t>2024-01607</t>
  </si>
  <si>
    <t>2024-01622</t>
  </si>
  <si>
    <t>2024-01625</t>
  </si>
  <si>
    <t>2024-01626</t>
  </si>
  <si>
    <t>30</t>
  </si>
  <si>
    <t>2024-01653</t>
  </si>
  <si>
    <t>STROIA</t>
  </si>
  <si>
    <t>2024-01665</t>
  </si>
  <si>
    <t>EVANS</t>
  </si>
  <si>
    <t>2025-00016</t>
  </si>
  <si>
    <t>COLLINS</t>
  </si>
  <si>
    <t>2025-00024</t>
  </si>
  <si>
    <t>ONYEDEBELU</t>
  </si>
  <si>
    <t>2025-00028</t>
  </si>
  <si>
    <t>MAZOCK</t>
  </si>
  <si>
    <t>2025-00035</t>
  </si>
  <si>
    <t>KAZIMA</t>
  </si>
  <si>
    <t>2025-00049</t>
  </si>
  <si>
    <t>GUILLEN RIVERA</t>
  </si>
  <si>
    <t>Oral and Maxillofacial Pathology</t>
  </si>
  <si>
    <t>2025-00064</t>
  </si>
  <si>
    <t>KENNEDY</t>
  </si>
  <si>
    <t>27</t>
  </si>
  <si>
    <t>2025-00166</t>
  </si>
  <si>
    <t>2025-00242</t>
  </si>
  <si>
    <t>CHEUNG</t>
  </si>
  <si>
    <t>2025-00281</t>
  </si>
  <si>
    <t>CAVAZOS</t>
  </si>
  <si>
    <t>32</t>
  </si>
  <si>
    <t>2025-00375</t>
  </si>
  <si>
    <t>CAIN</t>
  </si>
  <si>
    <t>ASA IV</t>
  </si>
  <si>
    <t>82</t>
  </si>
  <si>
    <t>2025-00391</t>
  </si>
  <si>
    <t>MEJIA</t>
  </si>
  <si>
    <t>2025-00427</t>
  </si>
  <si>
    <t>2025-00441</t>
  </si>
  <si>
    <t>RAMSEY</t>
  </si>
  <si>
    <t>4</t>
  </si>
  <si>
    <t>2025-00453</t>
  </si>
  <si>
    <t>PARKER</t>
  </si>
  <si>
    <t>2025-00477</t>
  </si>
  <si>
    <t>MBA</t>
  </si>
  <si>
    <t>2025-00518</t>
  </si>
  <si>
    <t>HAMILTON</t>
  </si>
  <si>
    <t>2025-00554</t>
  </si>
  <si>
    <t>HEINRICH</t>
  </si>
  <si>
    <t>2025-00559</t>
  </si>
  <si>
    <t>2025-00577</t>
  </si>
  <si>
    <t>Martinez</t>
  </si>
  <si>
    <t>2025-00731</t>
  </si>
  <si>
    <t>2025-00966</t>
  </si>
  <si>
    <t>2025-01424</t>
  </si>
  <si>
    <t>Le</t>
  </si>
  <si>
    <t>Anesthesia-Related</t>
  </si>
  <si>
    <t>Non-Anesthesia-Related</t>
  </si>
  <si>
    <t>2025 Report</t>
  </si>
  <si>
    <t>2026 Report</t>
  </si>
  <si>
    <t>Sum</t>
  </si>
  <si>
    <t>FY2024Q4 - FY2026Q3 Percentage Breakdown of Anesthesia vs. Non-Anesthesia Cases</t>
  </si>
  <si>
    <t>Closed with Admin Penalties</t>
  </si>
  <si>
    <t>Blank</t>
  </si>
  <si>
    <t>2025 Percentage</t>
  </si>
  <si>
    <t>2026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</si>
</sst>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name val="Calibri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4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indexed="64"/>
      </bottom>
      <diagonal/>
    </border>
    <border>
      <left style="thin">
        <color rgb="FFCAC9D9"/>
      </left>
      <right style="thin">
        <color rgb="FFCAC9D9"/>
      </right>
      <top/>
      <bottom style="thin">
        <color rgb="FFCAC9D9"/>
      </bottom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2" fillId="0" borderId="0" xfId="0" applyFont="1" applyAlignment="1">
      <alignment horizontal="left" vertical="top" readingOrder="1"/>
    </xf>
    <xf numFmtId="0" fontId="3" fillId="0" borderId="0" xfId="0" applyFont="1" applyAlignment="1">
      <alignment horizontal="left" vertical="top"/>
    </xf>
    <xf numFmtId="0" fontId="4" fillId="0" borderId="0" xfId="0" applyFont="1"/>
    <xf numFmtId="49" fontId="5" fillId="0" borderId="3" xfId="0" applyNumberFormat="1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 vertical="top" wrapText="1" readingOrder="1"/>
    </xf>
    <xf numFmtId="49" fontId="6" fillId="0" borderId="2" xfId="0" applyNumberFormat="1" applyFont="1" applyBorder="1" applyAlignment="1">
      <alignment horizontal="left" vertical="top" readingOrder="1"/>
    </xf>
    <xf numFmtId="164" fontId="6" fillId="0" borderId="2" xfId="0" applyNumberFormat="1" applyFont="1" applyBorder="1" applyAlignment="1">
      <alignment horizontal="left" vertical="top" readingOrder="1"/>
    </xf>
    <xf numFmtId="0" fontId="6" fillId="0" borderId="4" xfId="0" applyFont="1" applyBorder="1" applyAlignment="1">
      <alignment horizontal="left" vertical="top" wrapText="1" readingOrder="1"/>
    </xf>
    <xf numFmtId="49" fontId="6" fillId="0" borderId="5" xfId="0" applyNumberFormat="1" applyFont="1" applyBorder="1" applyAlignment="1">
      <alignment horizontal="left" vertical="top" readingOrder="1"/>
    </xf>
    <xf numFmtId="164" fontId="6" fillId="0" borderId="5" xfId="0" applyNumberFormat="1" applyFont="1" applyBorder="1" applyAlignment="1">
      <alignment horizontal="left" vertical="top" readingOrder="1"/>
    </xf>
    <xf numFmtId="49" fontId="6" fillId="0" borderId="6" xfId="0" applyNumberFormat="1" applyFont="1" applyBorder="1" applyAlignment="1">
      <alignment horizontal="left" vertical="top" readingOrder="1"/>
    </xf>
    <xf numFmtId="164" fontId="6" fillId="0" borderId="6" xfId="0" applyNumberFormat="1" applyFont="1" applyBorder="1" applyAlignment="1">
      <alignment horizontal="left" vertical="top" readingOrder="1"/>
    </xf>
    <xf numFmtId="0" fontId="7" fillId="0" borderId="2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1" xfId="0" applyFont="1" applyBorder="1" applyAlignment="1">
      <alignment vertical="top" wrapText="1" readingOrder="1"/>
    </xf>
    <xf numFmtId="49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horizontal="left" vertical="top" wrapText="1" readingOrder="1"/>
    </xf>
    <xf numFmtId="49" fontId="11" fillId="0" borderId="3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left" vertical="top" readingOrder="1"/>
    </xf>
    <xf numFmtId="0" fontId="7" fillId="0" borderId="1" xfId="0" applyFont="1" applyBorder="1" applyAlignment="1">
      <alignment horizontal="left" vertical="top" wrapText="1" readingOrder="1"/>
    </xf>
    <xf numFmtId="49" fontId="7" fillId="0" borderId="2" xfId="0" applyNumberFormat="1" applyFont="1" applyBorder="1" applyAlignment="1">
      <alignment horizontal="left" vertical="top"/>
    </xf>
    <xf numFmtId="164" fontId="7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1" fontId="1" fillId="0" borderId="0" xfId="0" applyNumberFormat="1" applyFont="1"/>
    <xf numFmtId="1" fontId="8" fillId="0" borderId="0" xfId="0" applyNumberFormat="1" applyFont="1"/>
    <xf numFmtId="0" fontId="12" fillId="0" borderId="0" xfId="0" applyFont="1"/>
    <xf numFmtId="10" fontId="12" fillId="0" borderId="0" xfId="0" applyNumberFormat="1" applyFont="1"/>
    <xf numFmtId="1" fontId="12" fillId="0" borderId="0" xfId="0" applyNumberFormat="1" applyFont="1"/>
    <xf numFmtId="0" fontId="13" fillId="2" borderId="0" xfId="0" applyFont="1" applyFill="1" applyAlignment="1">
      <alignment horizontal="right"/>
    </xf>
    <xf numFmtId="0" fontId="13" fillId="3" borderId="0" xfId="0" applyFont="1" applyFill="1" applyAlignment="1">
      <alignment horizontal="right"/>
    </xf>
    <xf numFmtId="49" fontId="7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10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Disposition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Disposition!$B$2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Disposition!$A$3:$A$6</c:f>
              <c:strCache>
                <c:ptCount val="4"/>
                <c:pt idx="0">
                  <c:v>Closed by Final Board Order</c:v>
                </c:pt>
                <c:pt idx="1">
                  <c:v>Closed by Remedial Plan</c:v>
                </c:pt>
                <c:pt idx="2">
                  <c:v>Closed by Voluntary Surrender</c:v>
                </c:pt>
                <c:pt idx="3">
                  <c:v>Closed with Admin Penalties</c:v>
                </c:pt>
              </c:strCache>
            </c:strRef>
          </c:cat>
          <c:val>
            <c:numRef>
              <c:f>Disposition!$B$3:$B$6</c:f>
              <c:numCache>
                <c:formatCode>General</c:formatCode>
                <c:ptCount val="4"/>
                <c:pt idx="0">
                  <c:v>57</c:v>
                </c:pt>
                <c:pt idx="1">
                  <c:v>77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01-42E5-B8D6-76B80CFEE027}"/>
            </c:ext>
          </c:extLst>
        </c:ser>
        <c:ser>
          <c:idx val="1"/>
          <c:order val="1"/>
          <c:tx>
            <c:strRef>
              <c:f>Disposition!$C$2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Disposition!$A$3:$A$6</c:f>
              <c:strCache>
                <c:ptCount val="4"/>
                <c:pt idx="0">
                  <c:v>Closed by Final Board Order</c:v>
                </c:pt>
                <c:pt idx="1">
                  <c:v>Closed by Remedial Plan</c:v>
                </c:pt>
                <c:pt idx="2">
                  <c:v>Closed by Voluntary Surrender</c:v>
                </c:pt>
                <c:pt idx="3">
                  <c:v>Closed with Admin Penalties</c:v>
                </c:pt>
              </c:strCache>
            </c:strRef>
          </c:cat>
          <c:val>
            <c:numRef>
              <c:f>Disposition!$C$3:$C$6</c:f>
              <c:numCache>
                <c:formatCode>General</c:formatCode>
                <c:ptCount val="4"/>
                <c:pt idx="0">
                  <c:v>49</c:v>
                </c:pt>
                <c:pt idx="1">
                  <c:v>60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0-427A-A978-DB191EDC7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531375"/>
        <c:axId val="1239539695"/>
      </c:barChart>
      <c:catAx>
        <c:axId val="123953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539695"/>
        <c:crosses val="autoZero"/>
        <c:auto val="1"/>
        <c:lblAlgn val="ctr"/>
        <c:lblOffset val="100"/>
        <c:noMultiLvlLbl val="0"/>
      </c:catAx>
      <c:valAx>
        <c:axId val="1239539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531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Source</a:t>
            </a:r>
            <a:r>
              <a:rPr lang="en-US" baseline="0"/>
              <a:t> of Complaint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of Complaint'!$B$2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'Source of Complaint'!$A$3:$A$7</c:f>
              <c:strCache>
                <c:ptCount val="5"/>
                <c:pt idx="0">
                  <c:v>Initiated by Board</c:v>
                </c:pt>
                <c:pt idx="1">
                  <c:v>Other agency</c:v>
                </c:pt>
                <c:pt idx="2">
                  <c:v>Public</c:v>
                </c:pt>
                <c:pt idx="3">
                  <c:v>Self-report of hospitalization</c:v>
                </c:pt>
                <c:pt idx="4">
                  <c:v>Blank</c:v>
                </c:pt>
              </c:strCache>
            </c:strRef>
          </c:cat>
          <c:val>
            <c:numRef>
              <c:f>'Source of Complaint'!$B$3:$B$7</c:f>
              <c:numCache>
                <c:formatCode>General</c:formatCode>
                <c:ptCount val="5"/>
                <c:pt idx="0">
                  <c:v>5</c:v>
                </c:pt>
                <c:pt idx="1">
                  <c:v>2</c:v>
                </c:pt>
                <c:pt idx="2">
                  <c:v>114</c:v>
                </c:pt>
                <c:pt idx="3">
                  <c:v>13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2A-479C-9072-055B9D93EDEA}"/>
            </c:ext>
          </c:extLst>
        </c:ser>
        <c:ser>
          <c:idx val="1"/>
          <c:order val="1"/>
          <c:tx>
            <c:strRef>
              <c:f>'Source of Complaint'!$C$2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'Source of Complaint'!$A$3:$A$7</c:f>
              <c:strCache>
                <c:ptCount val="5"/>
                <c:pt idx="0">
                  <c:v>Initiated by Board</c:v>
                </c:pt>
                <c:pt idx="1">
                  <c:v>Other agency</c:v>
                </c:pt>
                <c:pt idx="2">
                  <c:v>Public</c:v>
                </c:pt>
                <c:pt idx="3">
                  <c:v>Self-report of hospitalization</c:v>
                </c:pt>
                <c:pt idx="4">
                  <c:v>Blank</c:v>
                </c:pt>
              </c:strCache>
            </c:strRef>
          </c:cat>
          <c:val>
            <c:numRef>
              <c:f>'Source of Complaint'!$C$3:$C$7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98</c:v>
                </c:pt>
                <c:pt idx="3">
                  <c:v>5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8F-49D5-892B-033CF001F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5354783"/>
        <c:axId val="1355355615"/>
      </c:barChart>
      <c:catAx>
        <c:axId val="1355354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5355615"/>
        <c:crosses val="autoZero"/>
        <c:auto val="1"/>
        <c:lblAlgn val="ctr"/>
        <c:lblOffset val="100"/>
        <c:noMultiLvlLbl val="0"/>
      </c:catAx>
      <c:valAx>
        <c:axId val="1355355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5354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Highest Level of Anesthesia</a:t>
            </a:r>
            <a:r>
              <a:rPr lang="en-US" baseline="0"/>
              <a:t> Permit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'Highest Level of Sedation'!$B$2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'Highest Level of Sedation'!$A$3:$A$8</c:f>
              <c:strCache>
                <c:ptCount val="6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  <c:pt idx="3">
                  <c:v>Level 4</c:v>
                </c:pt>
                <c:pt idx="4">
                  <c:v>Nitrous</c:v>
                </c:pt>
                <c:pt idx="5">
                  <c:v>Blank*</c:v>
                </c:pt>
              </c:strCache>
            </c:strRef>
          </c:cat>
          <c:val>
            <c:numRef>
              <c:f>'Highest Level of Sedation'!$B$3:$B$8</c:f>
              <c:numCache>
                <c:formatCode>General</c:formatCode>
                <c:ptCount val="6"/>
                <c:pt idx="0">
                  <c:v>50</c:v>
                </c:pt>
                <c:pt idx="1">
                  <c:v>11</c:v>
                </c:pt>
                <c:pt idx="2">
                  <c:v>12</c:v>
                </c:pt>
                <c:pt idx="3">
                  <c:v>10</c:v>
                </c:pt>
                <c:pt idx="4">
                  <c:v>33</c:v>
                </c:pt>
                <c:pt idx="5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F-47F7-B8E3-913BA31CF6B5}"/>
            </c:ext>
          </c:extLst>
        </c:ser>
        <c:ser>
          <c:idx val="1"/>
          <c:order val="1"/>
          <c:tx>
            <c:strRef>
              <c:f>'Highest Level of Sedation'!$C$2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'Highest Level of Sedation'!$A$3:$A$8</c:f>
              <c:strCache>
                <c:ptCount val="6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  <c:pt idx="3">
                  <c:v>Level 4</c:v>
                </c:pt>
                <c:pt idx="4">
                  <c:v>Nitrous</c:v>
                </c:pt>
                <c:pt idx="5">
                  <c:v>Blank*</c:v>
                </c:pt>
              </c:strCache>
            </c:strRef>
          </c:cat>
          <c:val>
            <c:numRef>
              <c:f>'Highest Level of Sedation'!$C$3:$C$8</c:f>
              <c:numCache>
                <c:formatCode>General</c:formatCode>
                <c:ptCount val="6"/>
                <c:pt idx="0">
                  <c:v>32</c:v>
                </c:pt>
                <c:pt idx="1">
                  <c:v>5</c:v>
                </c:pt>
                <c:pt idx="2">
                  <c:v>17</c:v>
                </c:pt>
                <c:pt idx="3">
                  <c:v>4</c:v>
                </c:pt>
                <c:pt idx="4">
                  <c:v>30</c:v>
                </c:pt>
                <c:pt idx="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FC-45C6-B52D-C87DA33AD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5270319"/>
        <c:axId val="1355267823"/>
      </c:barChart>
      <c:catAx>
        <c:axId val="1355270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5267823"/>
        <c:crosses val="autoZero"/>
        <c:auto val="1"/>
        <c:lblAlgn val="ctr"/>
        <c:lblOffset val="100"/>
        <c:noMultiLvlLbl val="0"/>
      </c:catAx>
      <c:valAx>
        <c:axId val="1355267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5270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Patient ASA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ASA!$B$2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ASA!$A$3:$A$7</c:f>
              <c:strCache>
                <c:ptCount val="5"/>
                <c:pt idx="0">
                  <c:v>ASA I</c:v>
                </c:pt>
                <c:pt idx="1">
                  <c:v>ASA II</c:v>
                </c:pt>
                <c:pt idx="2">
                  <c:v>ASA III</c:v>
                </c:pt>
                <c:pt idx="3">
                  <c:v>ASA IV</c:v>
                </c:pt>
                <c:pt idx="4">
                  <c:v>Blank</c:v>
                </c:pt>
              </c:strCache>
            </c:strRef>
          </c:cat>
          <c:val>
            <c:numRef>
              <c:f>ASA!$B$3:$B$7</c:f>
              <c:numCache>
                <c:formatCode>General</c:formatCode>
                <c:ptCount val="5"/>
                <c:pt idx="0">
                  <c:v>43</c:v>
                </c:pt>
                <c:pt idx="1">
                  <c:v>79</c:v>
                </c:pt>
                <c:pt idx="2">
                  <c:v>16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92-49A1-89DD-C829AD5520A0}"/>
            </c:ext>
          </c:extLst>
        </c:ser>
        <c:ser>
          <c:idx val="1"/>
          <c:order val="1"/>
          <c:tx>
            <c:strRef>
              <c:f>ASA!$C$2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ASA!$A$3:$A$7</c:f>
              <c:strCache>
                <c:ptCount val="5"/>
                <c:pt idx="0">
                  <c:v>ASA I</c:v>
                </c:pt>
                <c:pt idx="1">
                  <c:v>ASA II</c:v>
                </c:pt>
                <c:pt idx="2">
                  <c:v>ASA III</c:v>
                </c:pt>
                <c:pt idx="3">
                  <c:v>ASA IV</c:v>
                </c:pt>
                <c:pt idx="4">
                  <c:v>Blank</c:v>
                </c:pt>
              </c:strCache>
            </c:strRef>
          </c:cat>
          <c:val>
            <c:numRef>
              <c:f>ASA!$C$3:$C$7</c:f>
              <c:numCache>
                <c:formatCode>General</c:formatCode>
                <c:ptCount val="5"/>
                <c:pt idx="0">
                  <c:v>33</c:v>
                </c:pt>
                <c:pt idx="1">
                  <c:v>65</c:v>
                </c:pt>
                <c:pt idx="2">
                  <c:v>10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CE-49F8-ABD4-BD6225E15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5356031"/>
        <c:axId val="1355346047"/>
      </c:barChart>
      <c:catAx>
        <c:axId val="1355356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5346047"/>
        <c:crosses val="autoZero"/>
        <c:auto val="1"/>
        <c:lblAlgn val="ctr"/>
        <c:lblOffset val="100"/>
        <c:noMultiLvlLbl val="0"/>
      </c:catAx>
      <c:valAx>
        <c:axId val="1355346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5356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Location of Treatment</a:t>
            </a:r>
            <a:r>
              <a:rPr lang="en-US" baseline="0"/>
              <a:t> Investigated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'Treatment Location'!$B$2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'Treatment Location'!$A$3:$A$6</c:f>
              <c:strCache>
                <c:ptCount val="4"/>
                <c:pt idx="0">
                  <c:v>Hospital</c:v>
                </c:pt>
                <c:pt idx="1">
                  <c:v>Office of another dentist</c:v>
                </c:pt>
                <c:pt idx="2">
                  <c:v>Respondent's dental office</c:v>
                </c:pt>
                <c:pt idx="3">
                  <c:v>Blank</c:v>
                </c:pt>
              </c:strCache>
            </c:strRef>
          </c:cat>
          <c:val>
            <c:numRef>
              <c:f>'Treatment Location'!$B$3:$B$6</c:f>
              <c:numCache>
                <c:formatCode>General</c:formatCode>
                <c:ptCount val="4"/>
                <c:pt idx="0">
                  <c:v>1</c:v>
                </c:pt>
                <c:pt idx="1">
                  <c:v>13</c:v>
                </c:pt>
                <c:pt idx="2">
                  <c:v>124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F8-4A1E-B251-905232291350}"/>
            </c:ext>
          </c:extLst>
        </c:ser>
        <c:ser>
          <c:idx val="1"/>
          <c:order val="1"/>
          <c:tx>
            <c:strRef>
              <c:f>'Treatment Location'!$C$2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'Treatment Location'!$A$3:$A$6</c:f>
              <c:strCache>
                <c:ptCount val="4"/>
                <c:pt idx="0">
                  <c:v>Hospital</c:v>
                </c:pt>
                <c:pt idx="1">
                  <c:v>Office of another dentist</c:v>
                </c:pt>
                <c:pt idx="2">
                  <c:v>Respondent's dental office</c:v>
                </c:pt>
                <c:pt idx="3">
                  <c:v>Blank</c:v>
                </c:pt>
              </c:strCache>
            </c:strRef>
          </c:cat>
          <c:val>
            <c:numRef>
              <c:f>'Treatment Location'!$C$3:$C$6</c:f>
              <c:numCache>
                <c:formatCode>General</c:formatCode>
                <c:ptCount val="4"/>
                <c:pt idx="0">
                  <c:v>0</c:v>
                </c:pt>
                <c:pt idx="1">
                  <c:v>11</c:v>
                </c:pt>
                <c:pt idx="2">
                  <c:v>98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B4-4A5D-AA3C-83EFD275E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4170431"/>
        <c:axId val="114171263"/>
      </c:barChart>
      <c:catAx>
        <c:axId val="114170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171263"/>
        <c:crosses val="autoZero"/>
        <c:auto val="1"/>
        <c:lblAlgn val="ctr"/>
        <c:lblOffset val="100"/>
        <c:noMultiLvlLbl val="0"/>
      </c:catAx>
      <c:valAx>
        <c:axId val="114171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170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Nitrous Oxide Administered - Respondent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N2O!$B$2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N2O!$A$3:$A$6</c:f>
              <c:strCache>
                <c:ptCount val="4"/>
                <c:pt idx="0">
                  <c:v>No - nitrous oxide was NOT provided to this patient</c:v>
                </c:pt>
                <c:pt idx="1">
                  <c:v>Yes - associated complication</c:v>
                </c:pt>
                <c:pt idx="2">
                  <c:v>Yes - no complication</c:v>
                </c:pt>
                <c:pt idx="3">
                  <c:v>Blank</c:v>
                </c:pt>
              </c:strCache>
            </c:strRef>
          </c:cat>
          <c:val>
            <c:numRef>
              <c:f>N2O!$B$3:$B$6</c:f>
              <c:numCache>
                <c:formatCode>General</c:formatCode>
                <c:ptCount val="4"/>
                <c:pt idx="0">
                  <c:v>112</c:v>
                </c:pt>
                <c:pt idx="1">
                  <c:v>2</c:v>
                </c:pt>
                <c:pt idx="2">
                  <c:v>24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F-46FF-86FD-E01F19387FD9}"/>
            </c:ext>
          </c:extLst>
        </c:ser>
        <c:ser>
          <c:idx val="1"/>
          <c:order val="1"/>
          <c:tx>
            <c:strRef>
              <c:f>N2O!$C$2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N2O!$A$3:$A$6</c:f>
              <c:strCache>
                <c:ptCount val="4"/>
                <c:pt idx="0">
                  <c:v>No - nitrous oxide was NOT provided to this patient</c:v>
                </c:pt>
                <c:pt idx="1">
                  <c:v>Yes - associated complication</c:v>
                </c:pt>
                <c:pt idx="2">
                  <c:v>Yes - no complication</c:v>
                </c:pt>
                <c:pt idx="3">
                  <c:v>Blank</c:v>
                </c:pt>
              </c:strCache>
            </c:strRef>
          </c:cat>
          <c:val>
            <c:numRef>
              <c:f>N2O!$C$3:$C$6</c:f>
              <c:numCache>
                <c:formatCode>General</c:formatCode>
                <c:ptCount val="4"/>
                <c:pt idx="0">
                  <c:v>87</c:v>
                </c:pt>
                <c:pt idx="1">
                  <c:v>0</c:v>
                </c:pt>
                <c:pt idx="2">
                  <c:v>22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C9-463B-912F-31991A2D4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724431"/>
        <c:axId val="119717359"/>
      </c:barChart>
      <c:catAx>
        <c:axId val="119724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717359"/>
        <c:crosses val="autoZero"/>
        <c:auto val="1"/>
        <c:lblAlgn val="ctr"/>
        <c:lblOffset val="100"/>
        <c:noMultiLvlLbl val="0"/>
      </c:catAx>
      <c:valAx>
        <c:axId val="119717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724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Local Anesthesia Administered</a:t>
            </a:r>
            <a:r>
              <a:rPr lang="en-US" baseline="0"/>
              <a:t> - Respondent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Local!$B$2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Local!$A$3:$A$6</c:f>
              <c:strCache>
                <c:ptCount val="4"/>
                <c:pt idx="0">
                  <c:v>Yes - associated complication</c:v>
                </c:pt>
                <c:pt idx="1">
                  <c:v>Yes - no complication</c:v>
                </c:pt>
                <c:pt idx="2">
                  <c:v>No - local anesthesia was NOT provided to this patient</c:v>
                </c:pt>
                <c:pt idx="3">
                  <c:v>Blank</c:v>
                </c:pt>
              </c:strCache>
            </c:strRef>
          </c:cat>
          <c:val>
            <c:numRef>
              <c:f>Local!$B$3:$B$6</c:f>
              <c:numCache>
                <c:formatCode>General</c:formatCode>
                <c:ptCount val="4"/>
                <c:pt idx="0">
                  <c:v>1</c:v>
                </c:pt>
                <c:pt idx="1">
                  <c:v>136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B2-45A7-9144-F74D9866973C}"/>
            </c:ext>
          </c:extLst>
        </c:ser>
        <c:ser>
          <c:idx val="1"/>
          <c:order val="1"/>
          <c:tx>
            <c:strRef>
              <c:f>Local!$C$2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Local!$A$3:$A$6</c:f>
              <c:strCache>
                <c:ptCount val="4"/>
                <c:pt idx="0">
                  <c:v>Yes - associated complication</c:v>
                </c:pt>
                <c:pt idx="1">
                  <c:v>Yes - no complication</c:v>
                </c:pt>
                <c:pt idx="2">
                  <c:v>No - local anesthesia was NOT provided to this patient</c:v>
                </c:pt>
                <c:pt idx="3">
                  <c:v>Blank</c:v>
                </c:pt>
              </c:strCache>
            </c:strRef>
          </c:cat>
          <c:val>
            <c:numRef>
              <c:f>Local!$C$3:$C$6</c:f>
              <c:numCache>
                <c:formatCode>General</c:formatCode>
                <c:ptCount val="4"/>
                <c:pt idx="0">
                  <c:v>0</c:v>
                </c:pt>
                <c:pt idx="1">
                  <c:v>109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9D-4E53-9BEC-D8A97982D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874879"/>
        <c:axId val="126867807"/>
      </c:barChart>
      <c:catAx>
        <c:axId val="126874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867807"/>
        <c:crosses val="autoZero"/>
        <c:auto val="1"/>
        <c:lblAlgn val="ctr"/>
        <c:lblOffset val="100"/>
        <c:noMultiLvlLbl val="0"/>
      </c:catAx>
      <c:valAx>
        <c:axId val="126867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874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Was</a:t>
            </a:r>
            <a:r>
              <a:rPr lang="en-US" baseline="0"/>
              <a:t> Sedation or General Anesthesia Provided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'General Anesthesia'!$B$2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'General Anesthesia'!$A$3:$A$6</c:f>
              <c:strCache>
                <c:ptCount val="4"/>
                <c:pt idx="0">
                  <c:v>No - sedation or general anesthesia were NOT provided to this patient</c:v>
                </c:pt>
                <c:pt idx="1">
                  <c:v>Yes - associated complication</c:v>
                </c:pt>
                <c:pt idx="2">
                  <c:v>Yes - no complication</c:v>
                </c:pt>
                <c:pt idx="3">
                  <c:v>Blank</c:v>
                </c:pt>
              </c:strCache>
            </c:strRef>
          </c:cat>
          <c:val>
            <c:numRef>
              <c:f>'General Anesthesia'!$B$3:$B$6</c:f>
              <c:numCache>
                <c:formatCode>General</c:formatCode>
                <c:ptCount val="4"/>
                <c:pt idx="0">
                  <c:v>106</c:v>
                </c:pt>
                <c:pt idx="1">
                  <c:v>4</c:v>
                </c:pt>
                <c:pt idx="2">
                  <c:v>28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9-4F41-AC10-0E74A285E262}"/>
            </c:ext>
          </c:extLst>
        </c:ser>
        <c:ser>
          <c:idx val="1"/>
          <c:order val="1"/>
          <c:tx>
            <c:strRef>
              <c:f>'General Anesthesia'!$C$2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'General Anesthesia'!$A$3:$A$6</c:f>
              <c:strCache>
                <c:ptCount val="4"/>
                <c:pt idx="0">
                  <c:v>No - sedation or general anesthesia were NOT provided to this patient</c:v>
                </c:pt>
                <c:pt idx="1">
                  <c:v>Yes - associated complication</c:v>
                </c:pt>
                <c:pt idx="2">
                  <c:v>Yes - no complication</c:v>
                </c:pt>
                <c:pt idx="3">
                  <c:v>Blank</c:v>
                </c:pt>
              </c:strCache>
            </c:strRef>
          </c:cat>
          <c:val>
            <c:numRef>
              <c:f>'General Anesthesia'!$C$3:$C$6</c:f>
              <c:numCache>
                <c:formatCode>General</c:formatCode>
                <c:ptCount val="4"/>
                <c:pt idx="0">
                  <c:v>74</c:v>
                </c:pt>
                <c:pt idx="1">
                  <c:v>4</c:v>
                </c:pt>
                <c:pt idx="2">
                  <c:v>31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C7-40E5-A714-5732A98B9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4180831"/>
        <c:axId val="114168351"/>
      </c:barChart>
      <c:catAx>
        <c:axId val="114180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168351"/>
        <c:crosses val="autoZero"/>
        <c:auto val="1"/>
        <c:lblAlgn val="ctr"/>
        <c:lblOffset val="100"/>
        <c:noMultiLvlLbl val="0"/>
      </c:catAx>
      <c:valAx>
        <c:axId val="114168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18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441153</xdr:colOff>
      <xdr:row>0</xdr:row>
      <xdr:rowOff>94736</xdr:rowOff>
    </xdr:from>
    <xdr:to>
      <xdr:col>10</xdr:col>
      <xdr:colOff>474124</xdr:colOff>
      <xdr:row>15</xdr:row>
      <xdr:rowOff>149102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180499</xdr:colOff>
      <xdr:row>0</xdr:row>
      <xdr:rowOff>69055</xdr:rowOff>
    </xdr:from>
    <xdr:to>
      <xdr:col>10</xdr:col>
      <xdr:colOff>218599</xdr:colOff>
      <xdr:row>15</xdr:row>
      <xdr:rowOff>95725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208121</xdr:colOff>
      <xdr:row>0</xdr:row>
      <xdr:rowOff>79533</xdr:rowOff>
    </xdr:from>
    <xdr:to>
      <xdr:col>10</xdr:col>
      <xdr:colOff>246221</xdr:colOff>
      <xdr:row>15</xdr:row>
      <xdr:rowOff>106203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165258</xdr:colOff>
      <xdr:row>0</xdr:row>
      <xdr:rowOff>86200</xdr:rowOff>
    </xdr:from>
    <xdr:to>
      <xdr:col>10</xdr:col>
      <xdr:colOff>203358</xdr:colOff>
      <xdr:row>16</xdr:row>
      <xdr:rowOff>103345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149066</xdr:colOff>
      <xdr:row>0</xdr:row>
      <xdr:rowOff>96678</xdr:rowOff>
    </xdr:from>
    <xdr:to>
      <xdr:col>10</xdr:col>
      <xdr:colOff>187166</xdr:colOff>
      <xdr:row>15</xdr:row>
      <xdr:rowOff>123348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124301</xdr:colOff>
      <xdr:row>0</xdr:row>
      <xdr:rowOff>98583</xdr:rowOff>
    </xdr:from>
    <xdr:to>
      <xdr:col>10</xdr:col>
      <xdr:colOff>162401</xdr:colOff>
      <xdr:row>15</xdr:row>
      <xdr:rowOff>134778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168115</xdr:colOff>
      <xdr:row>0</xdr:row>
      <xdr:rowOff>95725</xdr:rowOff>
    </xdr:from>
    <xdr:to>
      <xdr:col>10</xdr:col>
      <xdr:colOff>206215</xdr:colOff>
      <xdr:row>14</xdr:row>
      <xdr:rowOff>150970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149066</xdr:colOff>
      <xdr:row>0</xdr:row>
      <xdr:rowOff>77628</xdr:rowOff>
    </xdr:from>
    <xdr:to>
      <xdr:col>10</xdr:col>
      <xdr:colOff>187166</xdr:colOff>
      <xdr:row>15</xdr:row>
      <xdr:rowOff>104298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AC3EE-A35C-4B26-AD3B-D26CAA82063B}">
  <dimension ref="A1:X110"/>
  <sheetViews>
    <sheetView topLeftCell="A105" workbookViewId="0">
      <selection activeCell="F15" sqref="F15"/>
    </sheetView>
  </sheetViews>
  <sheetFormatPr defaultColWidth="9.109375" defaultRowHeight="14.4" x14ac:dyDescent="0.25"/>
  <cols>
    <col min="1" max="5" width="13.88671875" style="2" customWidth="1"/>
    <col min="6" max="6" width="8.109375" style="3" customWidth="1"/>
    <col min="7" max="7" width="13.6640625" style="2" customWidth="1"/>
    <col min="8" max="8" width="23.109375" style="2" customWidth="1"/>
    <col min="9" max="9" width="13.6640625" style="2" customWidth="1"/>
    <col min="10" max="10" width="27.44140625" style="2" customWidth="1"/>
    <col min="11" max="11" width="14.109375" style="2" customWidth="1"/>
    <col min="12" max="12" width="9.6640625" style="2" customWidth="1"/>
    <col min="13" max="16" width="13.6640625" style="2" customWidth="1"/>
    <col min="17" max="17" width="17.109375" style="2" customWidth="1"/>
    <col min="18" max="18" width="16.88671875" style="2" customWidth="1"/>
    <col min="19" max="21" width="13.6640625" style="2" customWidth="1"/>
    <col min="22" max="16384" width="9.109375" style="2"/>
  </cols>
  <sheetData>
    <row r="1" spans="1:24" s="1" customFormat="1" ht="52.8" x14ac:dyDescent="0.3">
      <c r="A1" s="23" t="s">
        <v>0</v>
      </c>
      <c r="B1" s="4" t="s">
        <v>110</v>
      </c>
      <c r="C1" s="4" t="s">
        <v>111</v>
      </c>
      <c r="D1" s="4" t="s">
        <v>112</v>
      </c>
      <c r="E1" s="4" t="s">
        <v>113</v>
      </c>
      <c r="F1" s="24" t="s">
        <v>198</v>
      </c>
      <c r="G1" s="23" t="s">
        <v>1</v>
      </c>
      <c r="H1" s="23" t="s">
        <v>2</v>
      </c>
      <c r="I1" s="23" t="s">
        <v>3</v>
      </c>
      <c r="J1" s="23" t="s">
        <v>4</v>
      </c>
      <c r="K1" s="23" t="s">
        <v>5</v>
      </c>
      <c r="L1" s="23" t="s">
        <v>6</v>
      </c>
      <c r="M1" s="23" t="s">
        <v>7</v>
      </c>
      <c r="N1" s="23" t="s">
        <v>8</v>
      </c>
      <c r="O1" s="23" t="s">
        <v>9</v>
      </c>
      <c r="P1" s="23" t="s">
        <v>10</v>
      </c>
      <c r="Q1" s="23" t="s">
        <v>11</v>
      </c>
      <c r="R1" s="23" t="s">
        <v>12</v>
      </c>
      <c r="S1" s="23" t="s">
        <v>13</v>
      </c>
      <c r="T1" s="23" t="s">
        <v>14</v>
      </c>
      <c r="U1" s="23" t="s">
        <v>15</v>
      </c>
      <c r="V1" s="25"/>
      <c r="W1" s="25"/>
      <c r="X1" s="25"/>
    </row>
    <row r="2" spans="1:24" s="22" customFormat="1" ht="14.1" customHeight="1" x14ac:dyDescent="0.25">
      <c r="A2" s="18" t="s">
        <v>350</v>
      </c>
      <c r="B2" s="19" t="s">
        <v>350</v>
      </c>
      <c r="C2" s="20">
        <v>45094</v>
      </c>
      <c r="D2" s="21" t="s">
        <v>115</v>
      </c>
      <c r="E2" s="20">
        <v>45877</v>
      </c>
      <c r="F2" s="13">
        <v>783</v>
      </c>
      <c r="G2" s="18" t="s">
        <v>351</v>
      </c>
      <c r="H2" s="18" t="s">
        <v>28</v>
      </c>
      <c r="I2" s="18"/>
      <c r="J2" s="18"/>
      <c r="K2" s="18" t="s">
        <v>18</v>
      </c>
      <c r="L2" s="18"/>
      <c r="M2" s="18" t="s">
        <v>29</v>
      </c>
      <c r="N2" s="18" t="s">
        <v>244</v>
      </c>
      <c r="O2" s="18" t="s">
        <v>21</v>
      </c>
      <c r="P2" s="18" t="s">
        <v>17</v>
      </c>
      <c r="Q2" s="18" t="s">
        <v>27</v>
      </c>
      <c r="R2" s="18"/>
      <c r="S2" s="18" t="s">
        <v>23</v>
      </c>
      <c r="T2" s="18" t="s">
        <v>23</v>
      </c>
      <c r="U2" s="18" t="s">
        <v>23</v>
      </c>
      <c r="V2" s="31"/>
      <c r="W2" s="31"/>
      <c r="X2" s="31"/>
    </row>
    <row r="3" spans="1:24" s="22" customFormat="1" ht="14.1" customHeight="1" x14ac:dyDescent="0.25">
      <c r="A3" s="18" t="s">
        <v>355</v>
      </c>
      <c r="B3" s="19" t="s">
        <v>355</v>
      </c>
      <c r="C3" s="20">
        <v>45149</v>
      </c>
      <c r="D3" s="21" t="s">
        <v>115</v>
      </c>
      <c r="E3" s="20">
        <v>45877</v>
      </c>
      <c r="F3" s="13">
        <v>728</v>
      </c>
      <c r="G3" s="18" t="s">
        <v>356</v>
      </c>
      <c r="H3" s="18" t="s">
        <v>28</v>
      </c>
      <c r="I3" s="18"/>
      <c r="J3" s="18" t="s">
        <v>26</v>
      </c>
      <c r="K3" s="18" t="s">
        <v>18</v>
      </c>
      <c r="L3" s="18"/>
      <c r="M3" s="18" t="s">
        <v>29</v>
      </c>
      <c r="N3" s="18" t="s">
        <v>214</v>
      </c>
      <c r="O3" s="18" t="s">
        <v>21</v>
      </c>
      <c r="P3" s="18" t="s">
        <v>17</v>
      </c>
      <c r="Q3" s="18" t="s">
        <v>27</v>
      </c>
      <c r="R3" s="18"/>
      <c r="S3" s="18" t="s">
        <v>23</v>
      </c>
      <c r="T3" s="18" t="s">
        <v>23</v>
      </c>
      <c r="U3" s="18" t="s">
        <v>23</v>
      </c>
      <c r="V3" s="31"/>
      <c r="W3" s="31"/>
      <c r="X3" s="31"/>
    </row>
    <row r="4" spans="1:24" s="22" customFormat="1" ht="14.1" customHeight="1" x14ac:dyDescent="0.25">
      <c r="A4" s="18" t="s">
        <v>359</v>
      </c>
      <c r="B4" s="19" t="s">
        <v>359</v>
      </c>
      <c r="C4" s="20">
        <v>45210</v>
      </c>
      <c r="D4" s="21" t="s">
        <v>115</v>
      </c>
      <c r="E4" s="20">
        <v>45877</v>
      </c>
      <c r="F4" s="13">
        <v>667</v>
      </c>
      <c r="G4" s="18" t="s">
        <v>360</v>
      </c>
      <c r="H4" s="18" t="s">
        <v>28</v>
      </c>
      <c r="I4" s="18"/>
      <c r="J4" s="18" t="s">
        <v>17</v>
      </c>
      <c r="K4" s="18" t="s">
        <v>18</v>
      </c>
      <c r="L4" s="18" t="s">
        <v>19</v>
      </c>
      <c r="M4" s="18" t="s">
        <v>29</v>
      </c>
      <c r="N4" s="18" t="s">
        <v>361</v>
      </c>
      <c r="O4" s="18" t="s">
        <v>21</v>
      </c>
      <c r="P4" s="18"/>
      <c r="Q4" s="18"/>
      <c r="R4" s="18"/>
      <c r="S4" s="18" t="s">
        <v>22</v>
      </c>
      <c r="T4" s="18" t="s">
        <v>23</v>
      </c>
      <c r="U4" s="18" t="s">
        <v>24</v>
      </c>
      <c r="V4" s="31"/>
      <c r="W4" s="31"/>
      <c r="X4" s="31"/>
    </row>
    <row r="5" spans="1:24" s="22" customFormat="1" ht="14.1" customHeight="1" x14ac:dyDescent="0.25">
      <c r="A5" s="18" t="s">
        <v>365</v>
      </c>
      <c r="B5" s="19" t="s">
        <v>365</v>
      </c>
      <c r="C5" s="20">
        <v>45226</v>
      </c>
      <c r="D5" s="21" t="s">
        <v>115</v>
      </c>
      <c r="E5" s="20">
        <v>45877</v>
      </c>
      <c r="F5" s="13">
        <v>651</v>
      </c>
      <c r="G5" s="18" t="s">
        <v>366</v>
      </c>
      <c r="H5" s="18" t="s">
        <v>28</v>
      </c>
      <c r="I5" s="18"/>
      <c r="J5" s="18" t="s">
        <v>43</v>
      </c>
      <c r="K5" s="18" t="s">
        <v>18</v>
      </c>
      <c r="L5" s="18"/>
      <c r="M5" s="18" t="s">
        <v>29</v>
      </c>
      <c r="N5" s="18" t="s">
        <v>367</v>
      </c>
      <c r="O5" s="18" t="s">
        <v>21</v>
      </c>
      <c r="P5" s="18"/>
      <c r="Q5" s="18"/>
      <c r="R5" s="18"/>
      <c r="S5" s="18" t="s">
        <v>22</v>
      </c>
      <c r="T5" s="18" t="s">
        <v>23</v>
      </c>
      <c r="U5" s="18" t="s">
        <v>24</v>
      </c>
      <c r="V5" s="31"/>
      <c r="W5" s="31"/>
      <c r="X5" s="31"/>
    </row>
    <row r="6" spans="1:24" s="22" customFormat="1" ht="14.1" customHeight="1" x14ac:dyDescent="0.25">
      <c r="A6" s="18" t="s">
        <v>370</v>
      </c>
      <c r="B6" s="19" t="s">
        <v>370</v>
      </c>
      <c r="C6" s="20">
        <v>45233</v>
      </c>
      <c r="D6" s="21" t="s">
        <v>114</v>
      </c>
      <c r="E6" s="20">
        <v>45877</v>
      </c>
      <c r="F6" s="13">
        <v>644</v>
      </c>
      <c r="G6" s="18" t="s">
        <v>371</v>
      </c>
      <c r="H6" s="18" t="s">
        <v>28</v>
      </c>
      <c r="I6" s="18"/>
      <c r="J6" s="18" t="s">
        <v>43</v>
      </c>
      <c r="K6" s="18" t="s">
        <v>18</v>
      </c>
      <c r="L6" s="18" t="s">
        <v>19</v>
      </c>
      <c r="M6" s="18" t="s">
        <v>29</v>
      </c>
      <c r="N6" s="18" t="s">
        <v>372</v>
      </c>
      <c r="O6" s="18" t="s">
        <v>21</v>
      </c>
      <c r="P6" s="18"/>
      <c r="Q6" s="18"/>
      <c r="R6" s="18"/>
      <c r="S6" s="18" t="s">
        <v>22</v>
      </c>
      <c r="T6" s="18" t="s">
        <v>23</v>
      </c>
      <c r="U6" s="18" t="s">
        <v>24</v>
      </c>
      <c r="V6" s="31"/>
      <c r="W6" s="31"/>
      <c r="X6" s="31"/>
    </row>
    <row r="7" spans="1:24" s="22" customFormat="1" ht="14.1" customHeight="1" x14ac:dyDescent="0.25">
      <c r="A7" s="18" t="s">
        <v>381</v>
      </c>
      <c r="B7" s="19" t="s">
        <v>381</v>
      </c>
      <c r="C7" s="20">
        <v>45280</v>
      </c>
      <c r="D7" s="21" t="s">
        <v>115</v>
      </c>
      <c r="E7" s="20">
        <v>45877</v>
      </c>
      <c r="F7" s="13">
        <v>597</v>
      </c>
      <c r="G7" s="18" t="s">
        <v>382</v>
      </c>
      <c r="H7" s="18" t="s">
        <v>28</v>
      </c>
      <c r="I7" s="18"/>
      <c r="J7" s="18" t="s">
        <v>43</v>
      </c>
      <c r="K7" s="18" t="s">
        <v>18</v>
      </c>
      <c r="L7" s="18"/>
      <c r="M7" s="18" t="s">
        <v>29</v>
      </c>
      <c r="N7" s="18" t="s">
        <v>383</v>
      </c>
      <c r="O7" s="18" t="s">
        <v>34</v>
      </c>
      <c r="P7" s="18"/>
      <c r="Q7" s="18"/>
      <c r="R7" s="18"/>
      <c r="S7" s="18" t="s">
        <v>22</v>
      </c>
      <c r="T7" s="18" t="s">
        <v>23</v>
      </c>
      <c r="U7" s="18" t="s">
        <v>24</v>
      </c>
      <c r="V7" s="31"/>
      <c r="W7" s="31"/>
      <c r="X7" s="31"/>
    </row>
    <row r="8" spans="1:24" s="22" customFormat="1" ht="14.1" customHeight="1" x14ac:dyDescent="0.25">
      <c r="A8" s="18" t="s">
        <v>389</v>
      </c>
      <c r="B8" s="19" t="s">
        <v>389</v>
      </c>
      <c r="C8" s="20">
        <v>45293</v>
      </c>
      <c r="D8" s="21" t="s">
        <v>114</v>
      </c>
      <c r="E8" s="20">
        <v>45877</v>
      </c>
      <c r="F8" s="13">
        <v>584</v>
      </c>
      <c r="G8" s="18" t="s">
        <v>390</v>
      </c>
      <c r="H8" s="18" t="s">
        <v>28</v>
      </c>
      <c r="I8" s="18"/>
      <c r="J8" s="18" t="s">
        <v>17</v>
      </c>
      <c r="K8" s="18" t="s">
        <v>18</v>
      </c>
      <c r="L8" s="18"/>
      <c r="M8" s="18" t="s">
        <v>29</v>
      </c>
      <c r="N8" s="18" t="s">
        <v>239</v>
      </c>
      <c r="O8" s="18" t="s">
        <v>21</v>
      </c>
      <c r="P8" s="18"/>
      <c r="Q8" s="18"/>
      <c r="R8" s="18"/>
      <c r="S8" s="18" t="s">
        <v>22</v>
      </c>
      <c r="T8" s="18" t="s">
        <v>23</v>
      </c>
      <c r="U8" s="18" t="s">
        <v>24</v>
      </c>
      <c r="V8" s="31"/>
      <c r="W8" s="31"/>
      <c r="X8" s="31"/>
    </row>
    <row r="9" spans="1:24" s="22" customFormat="1" ht="14.1" customHeight="1" x14ac:dyDescent="0.25">
      <c r="A9" s="18" t="s">
        <v>391</v>
      </c>
      <c r="B9" s="19" t="s">
        <v>391</v>
      </c>
      <c r="C9" s="20">
        <v>45295</v>
      </c>
      <c r="D9" s="21" t="s">
        <v>115</v>
      </c>
      <c r="E9" s="20">
        <v>45877</v>
      </c>
      <c r="F9" s="13">
        <v>582</v>
      </c>
      <c r="G9" s="18" t="s">
        <v>392</v>
      </c>
      <c r="H9" s="18" t="s">
        <v>28</v>
      </c>
      <c r="I9" s="18"/>
      <c r="J9" s="18" t="s">
        <v>17</v>
      </c>
      <c r="K9" s="18" t="s">
        <v>18</v>
      </c>
      <c r="L9" s="18"/>
      <c r="M9" s="18" t="s">
        <v>29</v>
      </c>
      <c r="N9" s="18" t="s">
        <v>354</v>
      </c>
      <c r="O9" s="18" t="s">
        <v>21</v>
      </c>
      <c r="P9" s="18"/>
      <c r="Q9" s="18"/>
      <c r="R9" s="18"/>
      <c r="S9" s="18" t="s">
        <v>22</v>
      </c>
      <c r="T9" s="18" t="s">
        <v>23</v>
      </c>
      <c r="U9" s="18" t="s">
        <v>24</v>
      </c>
      <c r="V9" s="31"/>
      <c r="W9" s="31"/>
      <c r="X9" s="31"/>
    </row>
    <row r="10" spans="1:24" s="22" customFormat="1" ht="14.1" customHeight="1" x14ac:dyDescent="0.25">
      <c r="A10" s="18" t="s">
        <v>393</v>
      </c>
      <c r="B10" s="19" t="s">
        <v>393</v>
      </c>
      <c r="C10" s="20">
        <v>45299</v>
      </c>
      <c r="D10" s="21" t="s">
        <v>115</v>
      </c>
      <c r="E10" s="20">
        <v>45877</v>
      </c>
      <c r="F10" s="13">
        <v>578</v>
      </c>
      <c r="G10" s="18" t="s">
        <v>394</v>
      </c>
      <c r="H10" s="18" t="s">
        <v>28</v>
      </c>
      <c r="I10" s="18"/>
      <c r="J10" s="18" t="s">
        <v>43</v>
      </c>
      <c r="K10" s="18" t="s">
        <v>18</v>
      </c>
      <c r="L10" s="18" t="s">
        <v>19</v>
      </c>
      <c r="M10" s="18" t="s">
        <v>20</v>
      </c>
      <c r="N10" s="18" t="s">
        <v>241</v>
      </c>
      <c r="O10" s="18" t="s">
        <v>21</v>
      </c>
      <c r="P10" s="18"/>
      <c r="Q10" s="18"/>
      <c r="R10" s="18"/>
      <c r="S10" s="18" t="s">
        <v>22</v>
      </c>
      <c r="T10" s="18" t="s">
        <v>23</v>
      </c>
      <c r="U10" s="18" t="s">
        <v>24</v>
      </c>
      <c r="V10" s="31"/>
      <c r="W10" s="31"/>
      <c r="X10" s="31"/>
    </row>
    <row r="11" spans="1:24" s="22" customFormat="1" ht="14.1" customHeight="1" x14ac:dyDescent="0.25">
      <c r="A11" s="18" t="s">
        <v>399</v>
      </c>
      <c r="B11" s="19" t="s">
        <v>399</v>
      </c>
      <c r="C11" s="20">
        <v>45313</v>
      </c>
      <c r="D11" s="21" t="s">
        <v>115</v>
      </c>
      <c r="E11" s="20">
        <v>45877</v>
      </c>
      <c r="F11" s="13">
        <v>564</v>
      </c>
      <c r="G11" s="18" t="s">
        <v>400</v>
      </c>
      <c r="H11" s="18" t="s">
        <v>28</v>
      </c>
      <c r="I11" s="18"/>
      <c r="J11" s="18" t="s">
        <v>43</v>
      </c>
      <c r="K11" s="18" t="s">
        <v>18</v>
      </c>
      <c r="L11" s="18"/>
      <c r="M11" s="18" t="s">
        <v>20</v>
      </c>
      <c r="N11" s="18" t="s">
        <v>364</v>
      </c>
      <c r="O11" s="18" t="s">
        <v>21</v>
      </c>
      <c r="P11" s="18"/>
      <c r="Q11" s="18"/>
      <c r="R11" s="18"/>
      <c r="S11" s="18" t="s">
        <v>22</v>
      </c>
      <c r="T11" s="18" t="s">
        <v>23</v>
      </c>
      <c r="U11" s="18" t="s">
        <v>24</v>
      </c>
      <c r="V11" s="31"/>
      <c r="W11" s="31"/>
      <c r="X11" s="31"/>
    </row>
    <row r="12" spans="1:24" s="22" customFormat="1" ht="14.1" customHeight="1" x14ac:dyDescent="0.25">
      <c r="A12" s="18" t="s">
        <v>401</v>
      </c>
      <c r="B12" s="19" t="s">
        <v>401</v>
      </c>
      <c r="C12" s="20">
        <v>45322</v>
      </c>
      <c r="D12" s="21" t="s">
        <v>115</v>
      </c>
      <c r="E12" s="20">
        <v>45877</v>
      </c>
      <c r="F12" s="13">
        <v>555</v>
      </c>
      <c r="G12" s="18" t="s">
        <v>402</v>
      </c>
      <c r="H12" s="18" t="s">
        <v>28</v>
      </c>
      <c r="I12" s="18"/>
      <c r="J12" s="18" t="s">
        <v>43</v>
      </c>
      <c r="K12" s="18" t="s">
        <v>18</v>
      </c>
      <c r="L12" s="18" t="s">
        <v>19</v>
      </c>
      <c r="M12" s="18" t="s">
        <v>31</v>
      </c>
      <c r="N12" s="18" t="s">
        <v>403</v>
      </c>
      <c r="O12" s="18" t="s">
        <v>21</v>
      </c>
      <c r="P12" s="18"/>
      <c r="Q12" s="18"/>
      <c r="R12" s="18"/>
      <c r="S12" s="18" t="s">
        <v>22</v>
      </c>
      <c r="T12" s="18" t="s">
        <v>23</v>
      </c>
      <c r="U12" s="18" t="s">
        <v>24</v>
      </c>
      <c r="V12" s="31"/>
      <c r="W12" s="31"/>
      <c r="X12" s="31"/>
    </row>
    <row r="13" spans="1:24" s="22" customFormat="1" ht="14.1" customHeight="1" x14ac:dyDescent="0.25">
      <c r="A13" s="18" t="s">
        <v>404</v>
      </c>
      <c r="B13" s="19" t="s">
        <v>404</v>
      </c>
      <c r="C13" s="20">
        <v>45330</v>
      </c>
      <c r="D13" s="21" t="s">
        <v>115</v>
      </c>
      <c r="E13" s="20">
        <v>45877</v>
      </c>
      <c r="F13" s="13">
        <v>547</v>
      </c>
      <c r="G13" s="18" t="s">
        <v>405</v>
      </c>
      <c r="H13" s="18" t="s">
        <v>28</v>
      </c>
      <c r="I13" s="18"/>
      <c r="J13" s="18" t="s">
        <v>17</v>
      </c>
      <c r="K13" s="18" t="s">
        <v>18</v>
      </c>
      <c r="L13" s="18"/>
      <c r="M13" s="18" t="s">
        <v>29</v>
      </c>
      <c r="N13" s="18" t="s">
        <v>209</v>
      </c>
      <c r="O13" s="18" t="s">
        <v>21</v>
      </c>
      <c r="P13" s="18"/>
      <c r="Q13" s="18"/>
      <c r="R13" s="18"/>
      <c r="S13" s="18" t="s">
        <v>22</v>
      </c>
      <c r="T13" s="18" t="s">
        <v>23</v>
      </c>
      <c r="U13" s="18" t="s">
        <v>24</v>
      </c>
      <c r="V13" s="31"/>
      <c r="W13" s="31"/>
      <c r="X13" s="31"/>
    </row>
    <row r="14" spans="1:24" s="22" customFormat="1" ht="14.1" customHeight="1" x14ac:dyDescent="0.25">
      <c r="A14" s="18" t="s">
        <v>413</v>
      </c>
      <c r="B14" s="19" t="s">
        <v>413</v>
      </c>
      <c r="C14" s="20">
        <v>45345</v>
      </c>
      <c r="D14" s="21" t="s">
        <v>114</v>
      </c>
      <c r="E14" s="20">
        <v>45877</v>
      </c>
      <c r="F14" s="13">
        <v>532</v>
      </c>
      <c r="G14" s="18" t="s">
        <v>414</v>
      </c>
      <c r="H14" s="18" t="s">
        <v>28</v>
      </c>
      <c r="I14" s="18"/>
      <c r="J14" s="18"/>
      <c r="K14" s="18" t="s">
        <v>18</v>
      </c>
      <c r="L14" s="18" t="s">
        <v>19</v>
      </c>
      <c r="M14" s="18" t="s">
        <v>20</v>
      </c>
      <c r="N14" s="18" t="s">
        <v>386</v>
      </c>
      <c r="O14" s="18" t="s">
        <v>21</v>
      </c>
      <c r="P14" s="18"/>
      <c r="Q14" s="18"/>
      <c r="R14" s="18"/>
      <c r="S14" s="18" t="s">
        <v>22</v>
      </c>
      <c r="T14" s="18" t="s">
        <v>23</v>
      </c>
      <c r="U14" s="18" t="s">
        <v>24</v>
      </c>
      <c r="V14" s="31"/>
      <c r="W14" s="31"/>
      <c r="X14" s="31"/>
    </row>
    <row r="15" spans="1:24" s="22" customFormat="1" ht="14.1" customHeight="1" x14ac:dyDescent="0.25">
      <c r="A15" s="18" t="s">
        <v>415</v>
      </c>
      <c r="B15" s="19" t="s">
        <v>415</v>
      </c>
      <c r="C15" s="20">
        <v>45357</v>
      </c>
      <c r="D15" s="21" t="s">
        <v>115</v>
      </c>
      <c r="E15" s="20">
        <v>45877</v>
      </c>
      <c r="F15" s="13">
        <v>520</v>
      </c>
      <c r="G15" s="18" t="s">
        <v>416</v>
      </c>
      <c r="H15" s="18" t="s">
        <v>28</v>
      </c>
      <c r="I15" s="18"/>
      <c r="J15" s="18" t="s">
        <v>26</v>
      </c>
      <c r="K15" s="18" t="s">
        <v>18</v>
      </c>
      <c r="L15" s="18" t="s">
        <v>143</v>
      </c>
      <c r="M15" s="18" t="s">
        <v>29</v>
      </c>
      <c r="N15" s="18" t="s">
        <v>417</v>
      </c>
      <c r="O15" s="18" t="s">
        <v>21</v>
      </c>
      <c r="P15" s="18" t="s">
        <v>26</v>
      </c>
      <c r="Q15" s="18" t="s">
        <v>33</v>
      </c>
      <c r="R15" s="18"/>
      <c r="S15" s="18" t="s">
        <v>22</v>
      </c>
      <c r="T15" s="18" t="s">
        <v>23</v>
      </c>
      <c r="U15" s="18" t="s">
        <v>23</v>
      </c>
      <c r="V15" s="31"/>
      <c r="W15" s="31"/>
      <c r="X15" s="31"/>
    </row>
    <row r="16" spans="1:24" s="22" customFormat="1" ht="14.1" customHeight="1" x14ac:dyDescent="0.25">
      <c r="A16" s="18" t="s">
        <v>422</v>
      </c>
      <c r="B16" s="19" t="s">
        <v>422</v>
      </c>
      <c r="C16" s="20">
        <v>45365</v>
      </c>
      <c r="D16" s="21" t="s">
        <v>114</v>
      </c>
      <c r="E16" s="20">
        <v>45877</v>
      </c>
      <c r="F16" s="13">
        <v>512</v>
      </c>
      <c r="G16" s="18" t="s">
        <v>423</v>
      </c>
      <c r="H16" s="18" t="s">
        <v>28</v>
      </c>
      <c r="I16" s="18"/>
      <c r="J16" s="18" t="s">
        <v>43</v>
      </c>
      <c r="K16" s="18" t="s">
        <v>18</v>
      </c>
      <c r="L16" s="18" t="s">
        <v>19</v>
      </c>
      <c r="M16" s="18" t="s">
        <v>20</v>
      </c>
      <c r="N16" s="18" t="s">
        <v>209</v>
      </c>
      <c r="O16" s="18" t="s">
        <v>21</v>
      </c>
      <c r="P16" s="18"/>
      <c r="Q16" s="18"/>
      <c r="R16" s="18"/>
      <c r="S16" s="18" t="s">
        <v>22</v>
      </c>
      <c r="T16" s="18" t="s">
        <v>23</v>
      </c>
      <c r="U16" s="18" t="s">
        <v>24</v>
      </c>
      <c r="V16" s="31"/>
      <c r="W16" s="31"/>
      <c r="X16" s="31"/>
    </row>
    <row r="17" spans="1:24" s="22" customFormat="1" ht="14.1" customHeight="1" x14ac:dyDescent="0.25">
      <c r="A17" s="18" t="s">
        <v>424</v>
      </c>
      <c r="B17" s="19" t="s">
        <v>424</v>
      </c>
      <c r="C17" s="20">
        <v>45365</v>
      </c>
      <c r="D17" s="21" t="s">
        <v>115</v>
      </c>
      <c r="E17" s="20">
        <v>45877</v>
      </c>
      <c r="F17" s="13">
        <v>512</v>
      </c>
      <c r="G17" s="18" t="s">
        <v>425</v>
      </c>
      <c r="H17" s="18" t="s">
        <v>28</v>
      </c>
      <c r="I17" s="18"/>
      <c r="J17" s="18" t="s">
        <v>43</v>
      </c>
      <c r="K17" s="18" t="s">
        <v>18</v>
      </c>
      <c r="L17" s="18"/>
      <c r="M17" s="18" t="s">
        <v>29</v>
      </c>
      <c r="N17" s="18" t="s">
        <v>244</v>
      </c>
      <c r="O17" s="18" t="s">
        <v>34</v>
      </c>
      <c r="P17" s="18"/>
      <c r="Q17" s="18"/>
      <c r="R17" s="18"/>
      <c r="S17" s="18" t="s">
        <v>22</v>
      </c>
      <c r="T17" s="18" t="s">
        <v>23</v>
      </c>
      <c r="U17" s="18" t="s">
        <v>24</v>
      </c>
      <c r="V17" s="31"/>
      <c r="W17" s="31"/>
      <c r="X17" s="31"/>
    </row>
    <row r="18" spans="1:24" s="22" customFormat="1" ht="14.1" customHeight="1" x14ac:dyDescent="0.25">
      <c r="A18" s="46" t="s">
        <v>427</v>
      </c>
      <c r="B18" s="19" t="s">
        <v>427</v>
      </c>
      <c r="C18" s="20">
        <v>45366</v>
      </c>
      <c r="D18" s="21" t="s">
        <v>114</v>
      </c>
      <c r="E18" s="20">
        <v>45877</v>
      </c>
      <c r="F18" s="13">
        <v>511</v>
      </c>
      <c r="G18" s="18" t="s">
        <v>426</v>
      </c>
      <c r="H18" s="18" t="s">
        <v>28</v>
      </c>
      <c r="I18" s="18"/>
      <c r="J18" s="18"/>
      <c r="K18" s="18" t="s">
        <v>18</v>
      </c>
      <c r="L18" s="18"/>
      <c r="M18" s="18" t="s">
        <v>29</v>
      </c>
      <c r="N18" s="18" t="s">
        <v>349</v>
      </c>
      <c r="O18" s="18" t="s">
        <v>21</v>
      </c>
      <c r="P18" s="18"/>
      <c r="Q18" s="18"/>
      <c r="R18" s="18"/>
      <c r="S18" s="18" t="s">
        <v>22</v>
      </c>
      <c r="T18" s="18" t="s">
        <v>23</v>
      </c>
      <c r="U18" s="18" t="s">
        <v>24</v>
      </c>
      <c r="V18" s="31"/>
      <c r="W18" s="31"/>
      <c r="X18" s="31"/>
    </row>
    <row r="19" spans="1:24" s="22" customFormat="1" ht="14.1" customHeight="1" x14ac:dyDescent="0.25">
      <c r="A19" s="18" t="s">
        <v>430</v>
      </c>
      <c r="B19" s="19" t="s">
        <v>430</v>
      </c>
      <c r="C19" s="20">
        <v>45372</v>
      </c>
      <c r="D19" s="21" t="s">
        <v>115</v>
      </c>
      <c r="E19" s="20">
        <v>45877</v>
      </c>
      <c r="F19" s="13">
        <v>505</v>
      </c>
      <c r="G19" s="18" t="s">
        <v>431</v>
      </c>
      <c r="H19" s="18" t="s">
        <v>28</v>
      </c>
      <c r="I19" s="18"/>
      <c r="J19" s="18" t="s">
        <v>26</v>
      </c>
      <c r="K19" s="18" t="s">
        <v>18</v>
      </c>
      <c r="L19" s="18"/>
      <c r="M19" s="18" t="s">
        <v>29</v>
      </c>
      <c r="N19" s="18" t="s">
        <v>432</v>
      </c>
      <c r="O19" s="18" t="s">
        <v>34</v>
      </c>
      <c r="P19" s="18"/>
      <c r="Q19" s="18"/>
      <c r="R19" s="18"/>
      <c r="S19" s="18" t="s">
        <v>22</v>
      </c>
      <c r="T19" s="18" t="s">
        <v>23</v>
      </c>
      <c r="U19" s="18" t="s">
        <v>24</v>
      </c>
      <c r="V19" s="31"/>
      <c r="W19" s="31"/>
      <c r="X19" s="31"/>
    </row>
    <row r="20" spans="1:24" s="22" customFormat="1" ht="14.1" customHeight="1" x14ac:dyDescent="0.25">
      <c r="A20" s="18" t="s">
        <v>435</v>
      </c>
      <c r="B20" s="19" t="s">
        <v>435</v>
      </c>
      <c r="C20" s="20">
        <v>45373</v>
      </c>
      <c r="D20" s="21" t="s">
        <v>114</v>
      </c>
      <c r="E20" s="20">
        <v>45877</v>
      </c>
      <c r="F20" s="13">
        <v>504</v>
      </c>
      <c r="G20" s="18" t="s">
        <v>436</v>
      </c>
      <c r="H20" s="18" t="s">
        <v>28</v>
      </c>
      <c r="I20" s="18"/>
      <c r="J20" s="18" t="s">
        <v>17</v>
      </c>
      <c r="K20" s="18" t="s">
        <v>18</v>
      </c>
      <c r="L20" s="18"/>
      <c r="M20" s="18" t="s">
        <v>29</v>
      </c>
      <c r="N20" s="18" t="s">
        <v>233</v>
      </c>
      <c r="O20" s="18" t="s">
        <v>21</v>
      </c>
      <c r="P20" s="18"/>
      <c r="Q20" s="18"/>
      <c r="R20" s="18"/>
      <c r="S20" s="18" t="s">
        <v>22</v>
      </c>
      <c r="T20" s="18" t="s">
        <v>23</v>
      </c>
      <c r="U20" s="18" t="s">
        <v>24</v>
      </c>
      <c r="V20" s="31"/>
      <c r="W20" s="31"/>
      <c r="X20" s="31"/>
    </row>
    <row r="21" spans="1:24" s="22" customFormat="1" ht="14.1" customHeight="1" x14ac:dyDescent="0.25">
      <c r="A21" s="18" t="s">
        <v>437</v>
      </c>
      <c r="B21" s="19" t="s">
        <v>437</v>
      </c>
      <c r="C21" s="20">
        <v>45375</v>
      </c>
      <c r="D21" s="21" t="s">
        <v>114</v>
      </c>
      <c r="E21" s="20">
        <v>45877</v>
      </c>
      <c r="F21" s="13">
        <v>502</v>
      </c>
      <c r="G21" s="18" t="s">
        <v>271</v>
      </c>
      <c r="H21" s="18" t="s">
        <v>28</v>
      </c>
      <c r="I21" s="18"/>
      <c r="J21" s="18" t="s">
        <v>43</v>
      </c>
      <c r="K21" s="18" t="s">
        <v>18</v>
      </c>
      <c r="L21" s="18" t="s">
        <v>19</v>
      </c>
      <c r="M21" s="18" t="s">
        <v>29</v>
      </c>
      <c r="N21" s="18" t="s">
        <v>214</v>
      </c>
      <c r="O21" s="18" t="s">
        <v>21</v>
      </c>
      <c r="P21" s="18"/>
      <c r="Q21" s="18"/>
      <c r="R21" s="18"/>
      <c r="S21" s="18" t="s">
        <v>22</v>
      </c>
      <c r="T21" s="18" t="s">
        <v>23</v>
      </c>
      <c r="U21" s="18" t="s">
        <v>24</v>
      </c>
      <c r="V21" s="31"/>
      <c r="W21" s="31"/>
      <c r="X21" s="31"/>
    </row>
    <row r="22" spans="1:24" s="22" customFormat="1" ht="14.1" customHeight="1" x14ac:dyDescent="0.25">
      <c r="A22" s="18" t="s">
        <v>438</v>
      </c>
      <c r="B22" s="19" t="s">
        <v>438</v>
      </c>
      <c r="C22" s="20">
        <v>45377</v>
      </c>
      <c r="D22" s="21" t="s">
        <v>115</v>
      </c>
      <c r="E22" s="20">
        <v>45877</v>
      </c>
      <c r="F22" s="13">
        <v>500</v>
      </c>
      <c r="G22" s="18" t="s">
        <v>439</v>
      </c>
      <c r="H22" s="18" t="s">
        <v>28</v>
      </c>
      <c r="I22" s="18"/>
      <c r="J22" s="18" t="s">
        <v>43</v>
      </c>
      <c r="K22" s="18" t="s">
        <v>18</v>
      </c>
      <c r="L22" s="18" t="s">
        <v>19</v>
      </c>
      <c r="M22" s="18" t="s">
        <v>29</v>
      </c>
      <c r="N22" s="18" t="s">
        <v>440</v>
      </c>
      <c r="O22" s="18" t="s">
        <v>21</v>
      </c>
      <c r="P22" s="18"/>
      <c r="Q22" s="18"/>
      <c r="R22" s="18"/>
      <c r="S22" s="18" t="s">
        <v>22</v>
      </c>
      <c r="T22" s="18" t="s">
        <v>23</v>
      </c>
      <c r="U22" s="18" t="s">
        <v>24</v>
      </c>
      <c r="V22" s="31"/>
      <c r="W22" s="31"/>
      <c r="X22" s="31"/>
    </row>
    <row r="23" spans="1:24" s="22" customFormat="1" ht="14.1" customHeight="1" x14ac:dyDescent="0.25">
      <c r="A23" s="18" t="s">
        <v>441</v>
      </c>
      <c r="B23" s="19" t="s">
        <v>441</v>
      </c>
      <c r="C23" s="20">
        <v>45384</v>
      </c>
      <c r="D23" s="21" t="s">
        <v>114</v>
      </c>
      <c r="E23" s="20">
        <v>45877</v>
      </c>
      <c r="F23" s="13">
        <v>493</v>
      </c>
      <c r="G23" s="18" t="s">
        <v>442</v>
      </c>
      <c r="H23" s="18" t="s">
        <v>46</v>
      </c>
      <c r="I23" s="18"/>
      <c r="J23" s="18" t="s">
        <v>135</v>
      </c>
      <c r="K23" s="18" t="s">
        <v>18</v>
      </c>
      <c r="L23" s="18"/>
      <c r="M23" s="18" t="s">
        <v>20</v>
      </c>
      <c r="N23" s="18" t="s">
        <v>443</v>
      </c>
      <c r="O23" s="18" t="s">
        <v>21</v>
      </c>
      <c r="P23" s="18"/>
      <c r="Q23" s="18"/>
      <c r="R23" s="18"/>
      <c r="S23" s="18" t="s">
        <v>22</v>
      </c>
      <c r="T23" s="18" t="s">
        <v>23</v>
      </c>
      <c r="U23" s="18" t="s">
        <v>24</v>
      </c>
      <c r="V23" s="31"/>
      <c r="W23" s="31"/>
      <c r="X23" s="31"/>
    </row>
    <row r="24" spans="1:24" s="22" customFormat="1" ht="14.1" customHeight="1" x14ac:dyDescent="0.25">
      <c r="A24" s="18" t="s">
        <v>455</v>
      </c>
      <c r="B24" s="19" t="s">
        <v>455</v>
      </c>
      <c r="C24" s="20">
        <v>45409</v>
      </c>
      <c r="D24" s="21" t="s">
        <v>115</v>
      </c>
      <c r="E24" s="20">
        <v>45877</v>
      </c>
      <c r="F24" s="13">
        <v>468</v>
      </c>
      <c r="G24" s="18" t="s">
        <v>456</v>
      </c>
      <c r="H24" s="18" t="s">
        <v>28</v>
      </c>
      <c r="I24" s="18"/>
      <c r="J24" s="18" t="s">
        <v>26</v>
      </c>
      <c r="K24" s="18" t="s">
        <v>18</v>
      </c>
      <c r="L24" s="18" t="s">
        <v>143</v>
      </c>
      <c r="M24" s="18" t="s">
        <v>29</v>
      </c>
      <c r="N24" s="18" t="s">
        <v>214</v>
      </c>
      <c r="O24" s="18" t="s">
        <v>21</v>
      </c>
      <c r="P24" s="18" t="s">
        <v>17</v>
      </c>
      <c r="Q24" s="18" t="s">
        <v>27</v>
      </c>
      <c r="R24" s="18"/>
      <c r="S24" s="18" t="s">
        <v>22</v>
      </c>
      <c r="T24" s="18" t="s">
        <v>23</v>
      </c>
      <c r="U24" s="18" t="s">
        <v>23</v>
      </c>
      <c r="V24" s="31"/>
      <c r="W24" s="31"/>
      <c r="X24" s="31"/>
    </row>
    <row r="25" spans="1:24" s="22" customFormat="1" ht="14.1" customHeight="1" x14ac:dyDescent="0.25">
      <c r="A25" s="18" t="s">
        <v>457</v>
      </c>
      <c r="B25" s="19" t="s">
        <v>457</v>
      </c>
      <c r="C25" s="20">
        <v>45410</v>
      </c>
      <c r="D25" s="21" t="s">
        <v>115</v>
      </c>
      <c r="E25" s="20">
        <v>45877</v>
      </c>
      <c r="F25" s="13">
        <v>467</v>
      </c>
      <c r="G25" s="18" t="s">
        <v>458</v>
      </c>
      <c r="H25" s="18" t="s">
        <v>28</v>
      </c>
      <c r="I25" s="18"/>
      <c r="J25" s="18" t="s">
        <v>43</v>
      </c>
      <c r="K25" s="18" t="s">
        <v>18</v>
      </c>
      <c r="L25" s="18"/>
      <c r="M25" s="18" t="s">
        <v>29</v>
      </c>
      <c r="N25" s="18" t="s">
        <v>459</v>
      </c>
      <c r="O25" s="18" t="s">
        <v>34</v>
      </c>
      <c r="P25" s="18"/>
      <c r="Q25" s="18"/>
      <c r="R25" s="18"/>
      <c r="S25" s="18" t="s">
        <v>22</v>
      </c>
      <c r="T25" s="18" t="s">
        <v>23</v>
      </c>
      <c r="U25" s="18" t="s">
        <v>24</v>
      </c>
      <c r="V25" s="31"/>
      <c r="W25" s="31"/>
      <c r="X25" s="31"/>
    </row>
    <row r="26" spans="1:24" s="22" customFormat="1" ht="14.1" customHeight="1" x14ac:dyDescent="0.25">
      <c r="A26" s="18" t="s">
        <v>460</v>
      </c>
      <c r="B26" s="19" t="s">
        <v>460</v>
      </c>
      <c r="C26" s="20">
        <v>45418</v>
      </c>
      <c r="D26" s="21" t="s">
        <v>114</v>
      </c>
      <c r="E26" s="20">
        <v>45877</v>
      </c>
      <c r="F26" s="13">
        <v>459</v>
      </c>
      <c r="G26" s="18" t="s">
        <v>461</v>
      </c>
      <c r="H26" s="18" t="s">
        <v>28</v>
      </c>
      <c r="I26" s="18"/>
      <c r="J26" s="18" t="s">
        <v>17</v>
      </c>
      <c r="K26" s="18" t="s">
        <v>18</v>
      </c>
      <c r="L26" s="18"/>
      <c r="M26" s="18" t="s">
        <v>31</v>
      </c>
      <c r="N26" s="18" t="s">
        <v>239</v>
      </c>
      <c r="O26" s="18" t="s">
        <v>21</v>
      </c>
      <c r="P26" s="18" t="s">
        <v>17</v>
      </c>
      <c r="Q26" s="18" t="s">
        <v>27</v>
      </c>
      <c r="R26" s="18"/>
      <c r="S26" s="18" t="s">
        <v>23</v>
      </c>
      <c r="T26" s="18" t="s">
        <v>23</v>
      </c>
      <c r="U26" s="18" t="s">
        <v>23</v>
      </c>
      <c r="V26" s="31"/>
      <c r="W26" s="31"/>
      <c r="X26" s="31"/>
    </row>
    <row r="27" spans="1:24" s="22" customFormat="1" ht="14.1" customHeight="1" x14ac:dyDescent="0.25">
      <c r="A27" s="18" t="s">
        <v>468</v>
      </c>
      <c r="B27" s="19" t="s">
        <v>468</v>
      </c>
      <c r="C27" s="20">
        <v>45429</v>
      </c>
      <c r="D27" s="21" t="s">
        <v>115</v>
      </c>
      <c r="E27" s="20">
        <v>45877</v>
      </c>
      <c r="F27" s="13">
        <v>448</v>
      </c>
      <c r="G27" s="18" t="s">
        <v>469</v>
      </c>
      <c r="H27" s="18" t="s">
        <v>45</v>
      </c>
      <c r="I27" s="18"/>
      <c r="J27" s="18" t="s">
        <v>30</v>
      </c>
      <c r="K27" s="18"/>
      <c r="L27" s="18"/>
      <c r="M27" s="18" t="s">
        <v>31</v>
      </c>
      <c r="N27" s="18" t="s">
        <v>470</v>
      </c>
      <c r="O27" s="18" t="s">
        <v>34</v>
      </c>
      <c r="P27" s="18" t="s">
        <v>30</v>
      </c>
      <c r="Q27" s="18" t="s">
        <v>27</v>
      </c>
      <c r="R27" s="18"/>
      <c r="S27" s="18" t="s">
        <v>22</v>
      </c>
      <c r="T27" s="18" t="s">
        <v>23</v>
      </c>
      <c r="U27" s="18" t="s">
        <v>35</v>
      </c>
      <c r="V27" s="31"/>
      <c r="W27" s="31"/>
      <c r="X27" s="31"/>
    </row>
    <row r="28" spans="1:24" s="22" customFormat="1" ht="14.1" customHeight="1" x14ac:dyDescent="0.25">
      <c r="A28" s="18" t="s">
        <v>471</v>
      </c>
      <c r="B28" s="19" t="s">
        <v>471</v>
      </c>
      <c r="C28" s="20">
        <v>45432</v>
      </c>
      <c r="D28" s="21" t="s">
        <v>115</v>
      </c>
      <c r="E28" s="20">
        <v>45877</v>
      </c>
      <c r="F28" s="13">
        <v>445</v>
      </c>
      <c r="G28" s="18" t="s">
        <v>472</v>
      </c>
      <c r="H28" s="18" t="s">
        <v>28</v>
      </c>
      <c r="I28" s="18"/>
      <c r="J28" s="18" t="s">
        <v>26</v>
      </c>
      <c r="K28" s="18"/>
      <c r="L28" s="18" t="s">
        <v>19</v>
      </c>
      <c r="M28" s="18" t="s">
        <v>29</v>
      </c>
      <c r="N28" s="18" t="s">
        <v>440</v>
      </c>
      <c r="O28" s="18" t="s">
        <v>21</v>
      </c>
      <c r="P28" s="18" t="s">
        <v>135</v>
      </c>
      <c r="Q28" s="18" t="s">
        <v>27</v>
      </c>
      <c r="R28" s="18"/>
      <c r="S28" s="18" t="s">
        <v>22</v>
      </c>
      <c r="T28" s="18" t="s">
        <v>23</v>
      </c>
      <c r="U28" s="18" t="s">
        <v>35</v>
      </c>
      <c r="V28" s="31"/>
      <c r="W28" s="31"/>
      <c r="X28" s="31"/>
    </row>
    <row r="29" spans="1:24" s="22" customFormat="1" ht="14.1" customHeight="1" x14ac:dyDescent="0.25">
      <c r="A29" s="18" t="s">
        <v>474</v>
      </c>
      <c r="B29" s="19" t="s">
        <v>474</v>
      </c>
      <c r="C29" s="20">
        <v>45434</v>
      </c>
      <c r="D29" s="21" t="s">
        <v>114</v>
      </c>
      <c r="E29" s="20">
        <v>45877</v>
      </c>
      <c r="F29" s="13">
        <v>443</v>
      </c>
      <c r="G29" s="18" t="s">
        <v>461</v>
      </c>
      <c r="H29" s="18" t="s">
        <v>28</v>
      </c>
      <c r="I29" s="18"/>
      <c r="J29" s="18"/>
      <c r="K29" s="18" t="s">
        <v>18</v>
      </c>
      <c r="L29" s="18"/>
      <c r="M29" s="18" t="s">
        <v>29</v>
      </c>
      <c r="N29" s="18" t="s">
        <v>440</v>
      </c>
      <c r="O29" s="18" t="s">
        <v>21</v>
      </c>
      <c r="P29" s="18"/>
      <c r="Q29" s="18"/>
      <c r="R29" s="18"/>
      <c r="S29" s="18" t="s">
        <v>22</v>
      </c>
      <c r="T29" s="18" t="s">
        <v>23</v>
      </c>
      <c r="U29" s="18" t="s">
        <v>24</v>
      </c>
      <c r="V29" s="31"/>
      <c r="W29" s="31"/>
      <c r="X29" s="31"/>
    </row>
    <row r="30" spans="1:24" s="22" customFormat="1" ht="14.1" customHeight="1" x14ac:dyDescent="0.25">
      <c r="A30" s="18" t="s">
        <v>480</v>
      </c>
      <c r="B30" s="19" t="s">
        <v>480</v>
      </c>
      <c r="C30" s="20">
        <v>45449</v>
      </c>
      <c r="D30" s="21" t="s">
        <v>114</v>
      </c>
      <c r="E30" s="20">
        <v>45877</v>
      </c>
      <c r="F30" s="13">
        <v>428</v>
      </c>
      <c r="G30" s="18" t="s">
        <v>481</v>
      </c>
      <c r="H30" s="18" t="s">
        <v>145</v>
      </c>
      <c r="I30" s="18"/>
      <c r="J30" s="18" t="s">
        <v>17</v>
      </c>
      <c r="K30" s="18" t="s">
        <v>18</v>
      </c>
      <c r="L30" s="18"/>
      <c r="M30" s="18" t="s">
        <v>29</v>
      </c>
      <c r="N30" s="18" t="s">
        <v>217</v>
      </c>
      <c r="O30" s="18" t="s">
        <v>21</v>
      </c>
      <c r="P30" s="18"/>
      <c r="Q30" s="18"/>
      <c r="R30" s="18"/>
      <c r="S30" s="18" t="s">
        <v>22</v>
      </c>
      <c r="T30" s="18" t="s">
        <v>23</v>
      </c>
      <c r="U30" s="18" t="s">
        <v>24</v>
      </c>
      <c r="V30" s="31"/>
      <c r="W30" s="31"/>
      <c r="X30" s="31"/>
    </row>
    <row r="31" spans="1:24" s="22" customFormat="1" ht="14.1" customHeight="1" x14ac:dyDescent="0.25">
      <c r="A31" s="18" t="s">
        <v>519</v>
      </c>
      <c r="B31" s="19" t="s">
        <v>519</v>
      </c>
      <c r="C31" s="20">
        <v>45513</v>
      </c>
      <c r="D31" s="21" t="s">
        <v>114</v>
      </c>
      <c r="E31" s="20">
        <v>45877</v>
      </c>
      <c r="F31" s="13">
        <v>364</v>
      </c>
      <c r="G31" s="18" t="s">
        <v>520</v>
      </c>
      <c r="H31" s="18" t="s">
        <v>28</v>
      </c>
      <c r="I31" s="18"/>
      <c r="J31" s="18" t="s">
        <v>135</v>
      </c>
      <c r="K31" s="18" t="s">
        <v>18</v>
      </c>
      <c r="L31" s="18"/>
      <c r="M31" s="18" t="s">
        <v>20</v>
      </c>
      <c r="N31" s="18" t="s">
        <v>521</v>
      </c>
      <c r="O31" s="18" t="s">
        <v>21</v>
      </c>
      <c r="P31" s="18" t="s">
        <v>135</v>
      </c>
      <c r="Q31" s="18" t="s">
        <v>27</v>
      </c>
      <c r="R31" s="18"/>
      <c r="S31" s="18" t="s">
        <v>23</v>
      </c>
      <c r="T31" s="18" t="s">
        <v>23</v>
      </c>
      <c r="U31" s="18" t="s">
        <v>23</v>
      </c>
      <c r="V31" s="31"/>
      <c r="W31" s="31"/>
      <c r="X31" s="31"/>
    </row>
    <row r="32" spans="1:24" s="22" customFormat="1" ht="14.1" customHeight="1" x14ac:dyDescent="0.25">
      <c r="A32" s="18" t="s">
        <v>524</v>
      </c>
      <c r="B32" s="19" t="s">
        <v>524</v>
      </c>
      <c r="C32" s="20">
        <v>45523</v>
      </c>
      <c r="D32" s="21" t="s">
        <v>114</v>
      </c>
      <c r="E32" s="20">
        <v>45877</v>
      </c>
      <c r="F32" s="13">
        <v>354</v>
      </c>
      <c r="G32" s="18" t="s">
        <v>426</v>
      </c>
      <c r="H32" s="18" t="s">
        <v>28</v>
      </c>
      <c r="I32" s="18"/>
      <c r="J32" s="18"/>
      <c r="K32" s="18" t="s">
        <v>18</v>
      </c>
      <c r="L32" s="18"/>
      <c r="M32" s="18" t="s">
        <v>20</v>
      </c>
      <c r="N32" s="18" t="s">
        <v>484</v>
      </c>
      <c r="O32" s="18" t="s">
        <v>21</v>
      </c>
      <c r="P32" s="18"/>
      <c r="Q32" s="18"/>
      <c r="R32" s="18"/>
      <c r="S32" s="18" t="s">
        <v>22</v>
      </c>
      <c r="T32" s="18" t="s">
        <v>23</v>
      </c>
      <c r="U32" s="18" t="s">
        <v>24</v>
      </c>
      <c r="V32" s="31"/>
      <c r="W32" s="31"/>
      <c r="X32" s="31"/>
    </row>
    <row r="33" spans="1:24" s="22" customFormat="1" ht="14.1" customHeight="1" x14ac:dyDescent="0.25">
      <c r="A33" s="18" t="s">
        <v>336</v>
      </c>
      <c r="B33" s="19" t="s">
        <v>336</v>
      </c>
      <c r="C33" s="20">
        <v>44039</v>
      </c>
      <c r="D33" s="21" t="s">
        <v>114</v>
      </c>
      <c r="E33" s="20">
        <v>45968</v>
      </c>
      <c r="F33" s="13">
        <v>1929</v>
      </c>
      <c r="G33" s="18" t="s">
        <v>36</v>
      </c>
      <c r="H33" s="18" t="s">
        <v>28</v>
      </c>
      <c r="I33" s="18" t="s">
        <v>16</v>
      </c>
      <c r="J33" s="18" t="s">
        <v>135</v>
      </c>
      <c r="K33" s="18" t="s">
        <v>18</v>
      </c>
      <c r="L33" s="18" t="s">
        <v>19</v>
      </c>
      <c r="M33" s="18" t="s">
        <v>29</v>
      </c>
      <c r="N33" s="18" t="s">
        <v>261</v>
      </c>
      <c r="O33" s="18" t="s">
        <v>21</v>
      </c>
      <c r="P33" s="18" t="s">
        <v>17</v>
      </c>
      <c r="Q33" s="18" t="s">
        <v>27</v>
      </c>
      <c r="R33" s="18"/>
      <c r="S33" s="18" t="s">
        <v>23</v>
      </c>
      <c r="T33" s="18" t="s">
        <v>23</v>
      </c>
      <c r="U33" s="18" t="s">
        <v>23</v>
      </c>
      <c r="V33" s="31"/>
      <c r="W33" s="31"/>
      <c r="X33" s="31"/>
    </row>
    <row r="34" spans="1:24" s="22" customFormat="1" ht="14.1" customHeight="1" x14ac:dyDescent="0.25">
      <c r="A34" s="18" t="s">
        <v>340</v>
      </c>
      <c r="B34" s="19" t="s">
        <v>340</v>
      </c>
      <c r="C34" s="20">
        <v>44270</v>
      </c>
      <c r="D34" s="21" t="s">
        <v>114</v>
      </c>
      <c r="E34" s="20">
        <v>45968</v>
      </c>
      <c r="F34" s="13">
        <v>1698</v>
      </c>
      <c r="G34" s="18" t="s">
        <v>341</v>
      </c>
      <c r="H34" s="18" t="s">
        <v>145</v>
      </c>
      <c r="I34" s="18" t="s">
        <v>16</v>
      </c>
      <c r="J34" s="18" t="s">
        <v>135</v>
      </c>
      <c r="K34" s="18" t="s">
        <v>18</v>
      </c>
      <c r="L34" s="18" t="s">
        <v>19</v>
      </c>
      <c r="M34" s="18" t="s">
        <v>20</v>
      </c>
      <c r="N34" s="18" t="s">
        <v>342</v>
      </c>
      <c r="O34" s="18" t="s">
        <v>21</v>
      </c>
      <c r="P34" s="18" t="s">
        <v>135</v>
      </c>
      <c r="Q34" s="18" t="s">
        <v>27</v>
      </c>
      <c r="R34" s="18"/>
      <c r="S34" s="18" t="s">
        <v>23</v>
      </c>
      <c r="T34" s="18" t="s">
        <v>23</v>
      </c>
      <c r="U34" s="18" t="s">
        <v>23</v>
      </c>
      <c r="V34" s="31"/>
      <c r="W34" s="31"/>
      <c r="X34" s="31"/>
    </row>
    <row r="35" spans="1:24" s="22" customFormat="1" ht="14.1" customHeight="1" x14ac:dyDescent="0.25">
      <c r="A35" s="18" t="s">
        <v>347</v>
      </c>
      <c r="B35" s="19" t="s">
        <v>347</v>
      </c>
      <c r="C35" s="20">
        <v>44981</v>
      </c>
      <c r="D35" s="21" t="s">
        <v>115</v>
      </c>
      <c r="E35" s="20">
        <v>45968</v>
      </c>
      <c r="F35" s="13">
        <v>987</v>
      </c>
      <c r="G35" s="18" t="s">
        <v>348</v>
      </c>
      <c r="H35" s="18" t="s">
        <v>28</v>
      </c>
      <c r="I35" s="18"/>
      <c r="J35" s="18" t="s">
        <v>26</v>
      </c>
      <c r="K35" s="18"/>
      <c r="L35" s="18"/>
      <c r="M35" s="18" t="s">
        <v>31</v>
      </c>
      <c r="N35" s="18" t="s">
        <v>349</v>
      </c>
      <c r="O35" s="18" t="s">
        <v>34</v>
      </c>
      <c r="P35" s="18"/>
      <c r="Q35" s="18"/>
      <c r="R35" s="18"/>
      <c r="S35" s="18" t="s">
        <v>22</v>
      </c>
      <c r="T35" s="18" t="s">
        <v>23</v>
      </c>
      <c r="U35" s="18" t="s">
        <v>24</v>
      </c>
      <c r="V35" s="31"/>
      <c r="W35" s="31"/>
      <c r="X35" s="31"/>
    </row>
    <row r="36" spans="1:24" s="22" customFormat="1" ht="14.1" customHeight="1" x14ac:dyDescent="0.25">
      <c r="A36" s="18" t="s">
        <v>352</v>
      </c>
      <c r="B36" s="19" t="s">
        <v>352</v>
      </c>
      <c r="C36" s="20">
        <v>45133</v>
      </c>
      <c r="D36" s="21" t="s">
        <v>115</v>
      </c>
      <c r="E36" s="20">
        <v>45968</v>
      </c>
      <c r="F36" s="13">
        <v>835</v>
      </c>
      <c r="G36" s="18" t="s">
        <v>353</v>
      </c>
      <c r="H36" s="18" t="s">
        <v>28</v>
      </c>
      <c r="I36" s="18"/>
      <c r="J36" s="18" t="s">
        <v>43</v>
      </c>
      <c r="K36" s="18" t="s">
        <v>18</v>
      </c>
      <c r="L36" s="18" t="s">
        <v>19</v>
      </c>
      <c r="M36" s="18" t="s">
        <v>29</v>
      </c>
      <c r="N36" s="18" t="s">
        <v>354</v>
      </c>
      <c r="O36" s="18" t="s">
        <v>21</v>
      </c>
      <c r="P36" s="18"/>
      <c r="Q36" s="18"/>
      <c r="R36" s="18"/>
      <c r="S36" s="18" t="s">
        <v>22</v>
      </c>
      <c r="T36" s="18" t="s">
        <v>23</v>
      </c>
      <c r="U36" s="18" t="s">
        <v>24</v>
      </c>
      <c r="V36" s="31"/>
      <c r="W36" s="31"/>
      <c r="X36" s="31"/>
    </row>
    <row r="37" spans="1:24" s="22" customFormat="1" ht="14.1" customHeight="1" x14ac:dyDescent="0.25">
      <c r="A37" s="18" t="s">
        <v>362</v>
      </c>
      <c r="B37" s="19" t="s">
        <v>362</v>
      </c>
      <c r="C37" s="20">
        <v>45211</v>
      </c>
      <c r="D37" s="21" t="s">
        <v>115</v>
      </c>
      <c r="E37" s="20">
        <v>45968</v>
      </c>
      <c r="F37" s="13">
        <v>757</v>
      </c>
      <c r="G37" s="18" t="s">
        <v>363</v>
      </c>
      <c r="H37" s="18" t="s">
        <v>28</v>
      </c>
      <c r="I37" s="18"/>
      <c r="J37" s="18" t="s">
        <v>43</v>
      </c>
      <c r="K37" s="18" t="s">
        <v>18</v>
      </c>
      <c r="L37" s="18"/>
      <c r="M37" s="18" t="s">
        <v>29</v>
      </c>
      <c r="N37" s="18" t="s">
        <v>364</v>
      </c>
      <c r="O37" s="18" t="s">
        <v>34</v>
      </c>
      <c r="P37" s="18" t="s">
        <v>17</v>
      </c>
      <c r="Q37" s="18" t="s">
        <v>27</v>
      </c>
      <c r="R37" s="18"/>
      <c r="S37" s="18" t="s">
        <v>23</v>
      </c>
      <c r="T37" s="18" t="s">
        <v>23</v>
      </c>
      <c r="U37" s="18" t="s">
        <v>23</v>
      </c>
      <c r="V37" s="31"/>
      <c r="W37" s="31"/>
      <c r="X37" s="31"/>
    </row>
    <row r="38" spans="1:24" s="22" customFormat="1" ht="14.1" customHeight="1" x14ac:dyDescent="0.25">
      <c r="A38" s="18" t="s">
        <v>368</v>
      </c>
      <c r="B38" s="19" t="s">
        <v>368</v>
      </c>
      <c r="C38" s="20">
        <v>45230</v>
      </c>
      <c r="D38" s="21" t="s">
        <v>115</v>
      </c>
      <c r="E38" s="20">
        <v>45968</v>
      </c>
      <c r="F38" s="13">
        <v>738</v>
      </c>
      <c r="G38" s="18" t="s">
        <v>369</v>
      </c>
      <c r="H38" s="18" t="s">
        <v>45</v>
      </c>
      <c r="I38" s="18"/>
      <c r="J38" s="18" t="s">
        <v>30</v>
      </c>
      <c r="K38" s="18"/>
      <c r="L38" s="18" t="s">
        <v>32</v>
      </c>
      <c r="M38" s="18" t="s">
        <v>31</v>
      </c>
      <c r="N38" s="18" t="s">
        <v>339</v>
      </c>
      <c r="O38" s="18" t="s">
        <v>21</v>
      </c>
      <c r="P38" s="18" t="s">
        <v>26</v>
      </c>
      <c r="Q38" s="18" t="s">
        <v>27</v>
      </c>
      <c r="R38" s="18"/>
      <c r="S38" s="18" t="s">
        <v>22</v>
      </c>
      <c r="T38" s="18" t="s">
        <v>23</v>
      </c>
      <c r="U38" s="18" t="s">
        <v>23</v>
      </c>
      <c r="V38" s="31"/>
      <c r="W38" s="31"/>
      <c r="X38" s="31"/>
    </row>
    <row r="39" spans="1:24" s="22" customFormat="1" ht="14.1" customHeight="1" x14ac:dyDescent="0.25">
      <c r="A39" s="18" t="s">
        <v>373</v>
      </c>
      <c r="B39" s="19" t="s">
        <v>373</v>
      </c>
      <c r="C39" s="20">
        <v>45237</v>
      </c>
      <c r="D39" s="21" t="s">
        <v>115</v>
      </c>
      <c r="E39" s="20">
        <v>45968</v>
      </c>
      <c r="F39" s="13">
        <v>731</v>
      </c>
      <c r="G39" s="18" t="s">
        <v>374</v>
      </c>
      <c r="H39" s="18" t="s">
        <v>28</v>
      </c>
      <c r="I39" s="18"/>
      <c r="J39" s="18" t="s">
        <v>17</v>
      </c>
      <c r="K39" s="18" t="s">
        <v>16</v>
      </c>
      <c r="L39" s="18" t="s">
        <v>19</v>
      </c>
      <c r="M39" s="18" t="s">
        <v>20</v>
      </c>
      <c r="N39" s="18" t="s">
        <v>241</v>
      </c>
      <c r="O39" s="18" t="s">
        <v>21</v>
      </c>
      <c r="P39" s="18"/>
      <c r="Q39" s="18"/>
      <c r="R39" s="18"/>
      <c r="S39" s="18" t="s">
        <v>23</v>
      </c>
      <c r="T39" s="18" t="s">
        <v>23</v>
      </c>
      <c r="U39" s="18" t="s">
        <v>24</v>
      </c>
      <c r="V39" s="31"/>
      <c r="W39" s="31"/>
      <c r="X39" s="31"/>
    </row>
    <row r="40" spans="1:24" s="22" customFormat="1" ht="14.1" customHeight="1" x14ac:dyDescent="0.25">
      <c r="A40" s="18" t="s">
        <v>378</v>
      </c>
      <c r="B40" s="19" t="s">
        <v>378</v>
      </c>
      <c r="C40" s="20">
        <v>45263</v>
      </c>
      <c r="D40" s="21" t="s">
        <v>115</v>
      </c>
      <c r="E40" s="20">
        <v>45968</v>
      </c>
      <c r="F40" s="13">
        <v>705</v>
      </c>
      <c r="G40" s="18" t="s">
        <v>379</v>
      </c>
      <c r="H40" s="18" t="s">
        <v>28</v>
      </c>
      <c r="I40" s="18"/>
      <c r="J40" s="18"/>
      <c r="K40" s="18" t="s">
        <v>18</v>
      </c>
      <c r="L40" s="18"/>
      <c r="M40" s="18" t="s">
        <v>20</v>
      </c>
      <c r="N40" s="18" t="s">
        <v>380</v>
      </c>
      <c r="O40" s="18" t="s">
        <v>21</v>
      </c>
      <c r="P40" s="18"/>
      <c r="Q40" s="18"/>
      <c r="R40" s="18"/>
      <c r="S40" s="18" t="s">
        <v>22</v>
      </c>
      <c r="T40" s="18" t="s">
        <v>23</v>
      </c>
      <c r="U40" s="18" t="s">
        <v>24</v>
      </c>
      <c r="V40" s="31"/>
      <c r="W40" s="31"/>
      <c r="X40" s="31"/>
    </row>
    <row r="41" spans="1:24" s="22" customFormat="1" ht="14.1" customHeight="1" x14ac:dyDescent="0.25">
      <c r="A41" s="37" t="s">
        <v>384</v>
      </c>
      <c r="B41" s="19" t="s">
        <v>384</v>
      </c>
      <c r="C41" s="20">
        <v>45291</v>
      </c>
      <c r="D41" s="21" t="s">
        <v>114</v>
      </c>
      <c r="E41" s="20">
        <v>45968</v>
      </c>
      <c r="F41" s="13">
        <v>677</v>
      </c>
      <c r="G41" s="18" t="s">
        <v>385</v>
      </c>
      <c r="H41" s="18" t="s">
        <v>28</v>
      </c>
      <c r="I41" s="18"/>
      <c r="J41" s="18" t="s">
        <v>43</v>
      </c>
      <c r="K41" s="18" t="s">
        <v>18</v>
      </c>
      <c r="L41" s="18"/>
      <c r="M41" s="18" t="s">
        <v>29</v>
      </c>
      <c r="N41" s="18" t="s">
        <v>386</v>
      </c>
      <c r="O41" s="18" t="s">
        <v>21</v>
      </c>
      <c r="P41" s="18"/>
      <c r="Q41" s="18"/>
      <c r="R41" s="18"/>
      <c r="S41" s="18" t="s">
        <v>22</v>
      </c>
      <c r="T41" s="18" t="s">
        <v>23</v>
      </c>
      <c r="U41" s="18" t="s">
        <v>24</v>
      </c>
      <c r="V41" s="31"/>
      <c r="W41" s="31"/>
      <c r="X41" s="31"/>
    </row>
    <row r="42" spans="1:24" s="22" customFormat="1" ht="14.1" customHeight="1" x14ac:dyDescent="0.25">
      <c r="A42" s="18" t="s">
        <v>387</v>
      </c>
      <c r="B42" s="19" t="s">
        <v>387</v>
      </c>
      <c r="C42" s="20">
        <v>45292</v>
      </c>
      <c r="D42" s="21" t="s">
        <v>115</v>
      </c>
      <c r="E42" s="20">
        <v>45968</v>
      </c>
      <c r="F42" s="13">
        <v>676</v>
      </c>
      <c r="G42" s="18" t="s">
        <v>388</v>
      </c>
      <c r="H42" s="18" t="s">
        <v>28</v>
      </c>
      <c r="I42" s="18"/>
      <c r="J42" s="18"/>
      <c r="K42" s="18" t="s">
        <v>18</v>
      </c>
      <c r="L42" s="18"/>
      <c r="M42" s="18" t="s">
        <v>20</v>
      </c>
      <c r="N42" s="18" t="s">
        <v>361</v>
      </c>
      <c r="O42" s="18" t="s">
        <v>21</v>
      </c>
      <c r="P42" s="18"/>
      <c r="Q42" s="18"/>
      <c r="R42" s="18"/>
      <c r="S42" s="18" t="s">
        <v>22</v>
      </c>
      <c r="T42" s="18" t="s">
        <v>23</v>
      </c>
      <c r="U42" s="18" t="s">
        <v>24</v>
      </c>
      <c r="V42" s="31"/>
      <c r="W42" s="31"/>
      <c r="X42" s="31"/>
    </row>
    <row r="43" spans="1:24" s="22" customFormat="1" ht="14.1" customHeight="1" x14ac:dyDescent="0.25">
      <c r="A43" s="18" t="s">
        <v>395</v>
      </c>
      <c r="B43" s="19" t="s">
        <v>395</v>
      </c>
      <c r="C43" s="20">
        <v>45306</v>
      </c>
      <c r="D43" s="21" t="s">
        <v>115</v>
      </c>
      <c r="E43" s="20">
        <v>45968</v>
      </c>
      <c r="F43" s="13">
        <v>662</v>
      </c>
      <c r="G43" s="18" t="s">
        <v>396</v>
      </c>
      <c r="H43" s="18" t="s">
        <v>28</v>
      </c>
      <c r="I43" s="18"/>
      <c r="J43" s="18" t="s">
        <v>43</v>
      </c>
      <c r="K43" s="18" t="s">
        <v>18</v>
      </c>
      <c r="L43" s="18" t="s">
        <v>19</v>
      </c>
      <c r="M43" s="18" t="s">
        <v>20</v>
      </c>
      <c r="N43" s="18" t="s">
        <v>226</v>
      </c>
      <c r="O43" s="18" t="s">
        <v>21</v>
      </c>
      <c r="P43" s="18"/>
      <c r="Q43" s="18"/>
      <c r="R43" s="18"/>
      <c r="S43" s="18" t="s">
        <v>22</v>
      </c>
      <c r="T43" s="18" t="s">
        <v>23</v>
      </c>
      <c r="U43" s="18" t="s">
        <v>24</v>
      </c>
      <c r="V43" s="31"/>
      <c r="W43" s="31"/>
      <c r="X43" s="31"/>
    </row>
    <row r="44" spans="1:24" s="22" customFormat="1" ht="14.1" customHeight="1" x14ac:dyDescent="0.25">
      <c r="A44" s="18" t="s">
        <v>406</v>
      </c>
      <c r="B44" s="19" t="s">
        <v>406</v>
      </c>
      <c r="C44" s="20">
        <v>45337</v>
      </c>
      <c r="D44" s="21" t="s">
        <v>115</v>
      </c>
      <c r="E44" s="20">
        <v>45968</v>
      </c>
      <c r="F44" s="13">
        <v>631</v>
      </c>
      <c r="G44" s="18" t="s">
        <v>407</v>
      </c>
      <c r="H44" s="18" t="s">
        <v>28</v>
      </c>
      <c r="I44" s="18"/>
      <c r="J44" s="18"/>
      <c r="K44" s="18" t="s">
        <v>18</v>
      </c>
      <c r="L44" s="18" t="s">
        <v>19</v>
      </c>
      <c r="M44" s="18" t="s">
        <v>29</v>
      </c>
      <c r="N44" s="18" t="s">
        <v>349</v>
      </c>
      <c r="O44" s="18" t="s">
        <v>21</v>
      </c>
      <c r="P44" s="18"/>
      <c r="Q44" s="18"/>
      <c r="R44" s="18"/>
      <c r="S44" s="18" t="s">
        <v>22</v>
      </c>
      <c r="T44" s="18" t="s">
        <v>23</v>
      </c>
      <c r="U44" s="18" t="s">
        <v>24</v>
      </c>
      <c r="V44" s="31"/>
      <c r="W44" s="31"/>
      <c r="X44" s="31"/>
    </row>
    <row r="45" spans="1:24" s="22" customFormat="1" ht="14.1" customHeight="1" x14ac:dyDescent="0.25">
      <c r="A45" s="18" t="s">
        <v>408</v>
      </c>
      <c r="B45" s="19" t="s">
        <v>408</v>
      </c>
      <c r="C45" s="20">
        <v>45342</v>
      </c>
      <c r="D45" s="21" t="s">
        <v>114</v>
      </c>
      <c r="E45" s="20">
        <v>45968</v>
      </c>
      <c r="F45" s="13">
        <v>626</v>
      </c>
      <c r="G45" s="18" t="s">
        <v>409</v>
      </c>
      <c r="H45" s="18" t="s">
        <v>145</v>
      </c>
      <c r="I45" s="18"/>
      <c r="J45" s="18" t="s">
        <v>17</v>
      </c>
      <c r="K45" s="18" t="s">
        <v>18</v>
      </c>
      <c r="L45" s="18" t="s">
        <v>19</v>
      </c>
      <c r="M45" s="18" t="s">
        <v>29</v>
      </c>
      <c r="N45" s="18" t="s">
        <v>367</v>
      </c>
      <c r="O45" s="18" t="s">
        <v>21</v>
      </c>
      <c r="P45" s="18" t="s">
        <v>135</v>
      </c>
      <c r="Q45" s="18" t="s">
        <v>27</v>
      </c>
      <c r="R45" s="18"/>
      <c r="S45" s="18" t="s">
        <v>23</v>
      </c>
      <c r="T45" s="18" t="s">
        <v>23</v>
      </c>
      <c r="U45" s="18" t="s">
        <v>23</v>
      </c>
      <c r="V45" s="31"/>
      <c r="W45" s="31"/>
      <c r="X45" s="31"/>
    </row>
    <row r="46" spans="1:24" s="22" customFormat="1" ht="14.1" customHeight="1" x14ac:dyDescent="0.25">
      <c r="A46" s="18" t="s">
        <v>410</v>
      </c>
      <c r="B46" s="19" t="s">
        <v>410</v>
      </c>
      <c r="C46" s="20">
        <v>45341</v>
      </c>
      <c r="D46" s="21" t="s">
        <v>114</v>
      </c>
      <c r="E46" s="20">
        <v>45968</v>
      </c>
      <c r="F46" s="13">
        <v>627</v>
      </c>
      <c r="G46" s="18" t="s">
        <v>25</v>
      </c>
      <c r="H46" s="18" t="s">
        <v>28</v>
      </c>
      <c r="I46" s="18"/>
      <c r="J46" s="18" t="s">
        <v>17</v>
      </c>
      <c r="K46" s="18" t="s">
        <v>18</v>
      </c>
      <c r="L46" s="18" t="s">
        <v>19</v>
      </c>
      <c r="M46" s="18" t="s">
        <v>20</v>
      </c>
      <c r="N46" s="18" t="s">
        <v>229</v>
      </c>
      <c r="O46" s="18" t="s">
        <v>21</v>
      </c>
      <c r="P46" s="18"/>
      <c r="Q46" s="18"/>
      <c r="R46" s="18"/>
      <c r="S46" s="18" t="s">
        <v>22</v>
      </c>
      <c r="T46" s="18" t="s">
        <v>23</v>
      </c>
      <c r="U46" s="18" t="s">
        <v>24</v>
      </c>
      <c r="V46" s="31"/>
      <c r="W46" s="31"/>
      <c r="X46" s="31"/>
    </row>
    <row r="47" spans="1:24" s="22" customFormat="1" ht="14.1" customHeight="1" x14ac:dyDescent="0.25">
      <c r="A47" s="18" t="s">
        <v>418</v>
      </c>
      <c r="B47" s="19" t="s">
        <v>418</v>
      </c>
      <c r="C47" s="20">
        <v>45360</v>
      </c>
      <c r="D47" s="21" t="s">
        <v>115</v>
      </c>
      <c r="E47" s="20">
        <v>45968</v>
      </c>
      <c r="F47" s="13">
        <v>608</v>
      </c>
      <c r="G47" s="18" t="s">
        <v>419</v>
      </c>
      <c r="H47" s="18" t="s">
        <v>28</v>
      </c>
      <c r="I47" s="18"/>
      <c r="J47" s="18"/>
      <c r="K47" s="18" t="s">
        <v>18</v>
      </c>
      <c r="L47" s="18"/>
      <c r="M47" s="18" t="s">
        <v>29</v>
      </c>
      <c r="N47" s="18" t="s">
        <v>247</v>
      </c>
      <c r="O47" s="18" t="s">
        <v>34</v>
      </c>
      <c r="P47" s="18" t="s">
        <v>30</v>
      </c>
      <c r="Q47" s="18" t="s">
        <v>33</v>
      </c>
      <c r="R47" s="18"/>
      <c r="S47" s="18" t="s">
        <v>22</v>
      </c>
      <c r="T47" s="18" t="s">
        <v>23</v>
      </c>
      <c r="U47" s="18" t="s">
        <v>23</v>
      </c>
      <c r="V47" s="31"/>
      <c r="W47" s="31"/>
      <c r="X47" s="31"/>
    </row>
    <row r="48" spans="1:24" s="22" customFormat="1" ht="14.1" customHeight="1" x14ac:dyDescent="0.25">
      <c r="A48" s="18" t="s">
        <v>420</v>
      </c>
      <c r="B48" s="19" t="s">
        <v>420</v>
      </c>
      <c r="C48" s="20">
        <v>45361</v>
      </c>
      <c r="D48" s="21" t="s">
        <v>115</v>
      </c>
      <c r="E48" s="20">
        <v>45968</v>
      </c>
      <c r="F48" s="13">
        <v>607</v>
      </c>
      <c r="G48" s="18" t="s">
        <v>421</v>
      </c>
      <c r="H48" s="18" t="s">
        <v>28</v>
      </c>
      <c r="I48" s="18"/>
      <c r="J48" s="18" t="s">
        <v>43</v>
      </c>
      <c r="K48" s="18" t="s">
        <v>18</v>
      </c>
      <c r="L48" s="18" t="s">
        <v>19</v>
      </c>
      <c r="M48" s="18" t="s">
        <v>20</v>
      </c>
      <c r="N48" s="18" t="s">
        <v>241</v>
      </c>
      <c r="O48" s="18" t="s">
        <v>21</v>
      </c>
      <c r="P48" s="18" t="s">
        <v>135</v>
      </c>
      <c r="Q48" s="18" t="s">
        <v>27</v>
      </c>
      <c r="R48" s="18"/>
      <c r="S48" s="18" t="s">
        <v>22</v>
      </c>
      <c r="T48" s="18" t="s">
        <v>23</v>
      </c>
      <c r="U48" s="18" t="s">
        <v>23</v>
      </c>
      <c r="V48" s="31"/>
      <c r="W48" s="31"/>
      <c r="X48" s="31"/>
    </row>
    <row r="49" spans="1:24" s="22" customFormat="1" ht="14.1" customHeight="1" x14ac:dyDescent="0.25">
      <c r="A49" s="18" t="s">
        <v>428</v>
      </c>
      <c r="B49" s="19" t="s">
        <v>428</v>
      </c>
      <c r="C49" s="20">
        <v>45367</v>
      </c>
      <c r="D49" s="21" t="s">
        <v>115</v>
      </c>
      <c r="E49" s="20">
        <v>45968</v>
      </c>
      <c r="F49" s="13">
        <v>601</v>
      </c>
      <c r="G49" s="18" t="s">
        <v>326</v>
      </c>
      <c r="H49" s="18" t="s">
        <v>28</v>
      </c>
      <c r="I49" s="18"/>
      <c r="J49" s="18" t="s">
        <v>17</v>
      </c>
      <c r="K49" s="18" t="s">
        <v>18</v>
      </c>
      <c r="L49" s="18"/>
      <c r="M49" s="18" t="s">
        <v>29</v>
      </c>
      <c r="N49" s="18" t="s">
        <v>429</v>
      </c>
      <c r="O49" s="18" t="s">
        <v>21</v>
      </c>
      <c r="P49" s="18"/>
      <c r="Q49" s="18"/>
      <c r="R49" s="18"/>
      <c r="S49" s="18" t="s">
        <v>22</v>
      </c>
      <c r="T49" s="18" t="s">
        <v>23</v>
      </c>
      <c r="U49" s="18" t="s">
        <v>24</v>
      </c>
      <c r="V49" s="31"/>
      <c r="W49" s="31"/>
      <c r="X49" s="31"/>
    </row>
    <row r="50" spans="1:24" s="22" customFormat="1" ht="14.1" customHeight="1" x14ac:dyDescent="0.25">
      <c r="A50" s="18" t="s">
        <v>444</v>
      </c>
      <c r="B50" s="19" t="s">
        <v>444</v>
      </c>
      <c r="C50" s="20">
        <v>45397</v>
      </c>
      <c r="D50" s="21" t="s">
        <v>115</v>
      </c>
      <c r="E50" s="20">
        <v>45968</v>
      </c>
      <c r="F50" s="13">
        <v>571</v>
      </c>
      <c r="G50" s="18" t="s">
        <v>445</v>
      </c>
      <c r="H50" s="18" t="s">
        <v>28</v>
      </c>
      <c r="I50" s="18"/>
      <c r="J50" s="18"/>
      <c r="K50" s="18" t="s">
        <v>18</v>
      </c>
      <c r="L50" s="18"/>
      <c r="M50" s="18" t="s">
        <v>29</v>
      </c>
      <c r="N50" s="18" t="s">
        <v>386</v>
      </c>
      <c r="O50" s="18" t="s">
        <v>21</v>
      </c>
      <c r="P50" s="18"/>
      <c r="Q50" s="18"/>
      <c r="R50" s="18"/>
      <c r="S50" s="18" t="s">
        <v>22</v>
      </c>
      <c r="T50" s="18" t="s">
        <v>23</v>
      </c>
      <c r="U50" s="18" t="s">
        <v>24</v>
      </c>
      <c r="V50" s="31"/>
      <c r="W50" s="31"/>
      <c r="X50" s="31"/>
    </row>
    <row r="51" spans="1:24" s="22" customFormat="1" ht="14.1" customHeight="1" x14ac:dyDescent="0.25">
      <c r="A51" s="18" t="s">
        <v>446</v>
      </c>
      <c r="B51" s="19" t="s">
        <v>446</v>
      </c>
      <c r="C51" s="20">
        <v>45398</v>
      </c>
      <c r="D51" s="21" t="s">
        <v>115</v>
      </c>
      <c r="E51" s="20">
        <v>45968</v>
      </c>
      <c r="F51" s="13">
        <v>570</v>
      </c>
      <c r="G51" s="18" t="s">
        <v>447</v>
      </c>
      <c r="H51" s="18" t="s">
        <v>28</v>
      </c>
      <c r="I51" s="18"/>
      <c r="J51" s="18" t="s">
        <v>17</v>
      </c>
      <c r="K51" s="18" t="s">
        <v>18</v>
      </c>
      <c r="L51" s="18" t="s">
        <v>19</v>
      </c>
      <c r="M51" s="18" t="s">
        <v>31</v>
      </c>
      <c r="N51" s="18" t="s">
        <v>339</v>
      </c>
      <c r="O51" s="18" t="s">
        <v>21</v>
      </c>
      <c r="P51" s="18"/>
      <c r="Q51" s="18"/>
      <c r="R51" s="18"/>
      <c r="S51" s="18" t="s">
        <v>22</v>
      </c>
      <c r="T51" s="18" t="s">
        <v>23</v>
      </c>
      <c r="U51" s="18" t="s">
        <v>24</v>
      </c>
      <c r="V51" s="31"/>
      <c r="W51" s="31"/>
      <c r="X51" s="31"/>
    </row>
    <row r="52" spans="1:24" s="22" customFormat="1" ht="14.1" customHeight="1" x14ac:dyDescent="0.25">
      <c r="A52" s="18" t="s">
        <v>448</v>
      </c>
      <c r="B52" s="19" t="s">
        <v>448</v>
      </c>
      <c r="C52" s="20">
        <v>45399</v>
      </c>
      <c r="D52" s="21" t="s">
        <v>115</v>
      </c>
      <c r="E52" s="20">
        <v>45968</v>
      </c>
      <c r="F52" s="13">
        <v>569</v>
      </c>
      <c r="G52" s="18" t="s">
        <v>449</v>
      </c>
      <c r="H52" s="18" t="s">
        <v>28</v>
      </c>
      <c r="I52" s="18"/>
      <c r="J52" s="18" t="s">
        <v>43</v>
      </c>
      <c r="K52" s="18" t="s">
        <v>18</v>
      </c>
      <c r="L52" s="18" t="s">
        <v>450</v>
      </c>
      <c r="M52" s="18" t="s">
        <v>29</v>
      </c>
      <c r="N52" s="18" t="s">
        <v>451</v>
      </c>
      <c r="O52" s="18" t="s">
        <v>34</v>
      </c>
      <c r="P52" s="18"/>
      <c r="Q52" s="18"/>
      <c r="R52" s="18"/>
      <c r="S52" s="18" t="s">
        <v>22</v>
      </c>
      <c r="T52" s="18" t="s">
        <v>23</v>
      </c>
      <c r="U52" s="18" t="s">
        <v>24</v>
      </c>
      <c r="V52" s="31"/>
      <c r="W52" s="31"/>
      <c r="X52" s="31"/>
    </row>
    <row r="53" spans="1:24" s="22" customFormat="1" ht="14.1" customHeight="1" x14ac:dyDescent="0.25">
      <c r="A53" s="18" t="s">
        <v>452</v>
      </c>
      <c r="B53" s="19" t="s">
        <v>452</v>
      </c>
      <c r="C53" s="20">
        <v>45408</v>
      </c>
      <c r="D53" s="21" t="s">
        <v>115</v>
      </c>
      <c r="E53" s="20">
        <v>45968</v>
      </c>
      <c r="F53" s="13">
        <v>560</v>
      </c>
      <c r="G53" s="18" t="s">
        <v>453</v>
      </c>
      <c r="H53" s="18" t="s">
        <v>28</v>
      </c>
      <c r="I53" s="18"/>
      <c r="J53" s="18" t="s">
        <v>43</v>
      </c>
      <c r="K53" s="18" t="s">
        <v>18</v>
      </c>
      <c r="L53" s="18" t="s">
        <v>19</v>
      </c>
      <c r="M53" s="18" t="s">
        <v>29</v>
      </c>
      <c r="N53" s="18" t="s">
        <v>454</v>
      </c>
      <c r="O53" s="18" t="s">
        <v>21</v>
      </c>
      <c r="P53" s="18"/>
      <c r="Q53" s="18"/>
      <c r="R53" s="18"/>
      <c r="S53" s="18" t="s">
        <v>22</v>
      </c>
      <c r="T53" s="18" t="s">
        <v>23</v>
      </c>
      <c r="U53" s="18" t="s">
        <v>24</v>
      </c>
      <c r="V53" s="31"/>
      <c r="W53" s="31"/>
      <c r="X53" s="31"/>
    </row>
    <row r="54" spans="1:24" s="22" customFormat="1" ht="14.1" customHeight="1" x14ac:dyDescent="0.25">
      <c r="A54" s="18" t="s">
        <v>464</v>
      </c>
      <c r="B54" s="19" t="s">
        <v>464</v>
      </c>
      <c r="C54" s="20">
        <v>45420</v>
      </c>
      <c r="D54" s="21" t="s">
        <v>115</v>
      </c>
      <c r="E54" s="20">
        <v>45968</v>
      </c>
      <c r="F54" s="13">
        <v>548</v>
      </c>
      <c r="G54" s="18" t="s">
        <v>465</v>
      </c>
      <c r="H54" s="18" t="s">
        <v>28</v>
      </c>
      <c r="I54" s="18"/>
      <c r="J54" s="18" t="s">
        <v>26</v>
      </c>
      <c r="K54" s="18" t="s">
        <v>18</v>
      </c>
      <c r="L54" s="18" t="s">
        <v>143</v>
      </c>
      <c r="M54" s="18" t="s">
        <v>29</v>
      </c>
      <c r="N54" s="18" t="s">
        <v>367</v>
      </c>
      <c r="O54" s="18" t="s">
        <v>21</v>
      </c>
      <c r="P54" s="18"/>
      <c r="Q54" s="18"/>
      <c r="R54" s="18"/>
      <c r="S54" s="18" t="s">
        <v>22</v>
      </c>
      <c r="T54" s="18" t="s">
        <v>23</v>
      </c>
      <c r="U54" s="18" t="s">
        <v>24</v>
      </c>
      <c r="V54" s="31"/>
      <c r="W54" s="31"/>
      <c r="X54" s="31"/>
    </row>
    <row r="55" spans="1:24" s="22" customFormat="1" ht="14.1" customHeight="1" x14ac:dyDescent="0.25">
      <c r="A55" s="18" t="s">
        <v>466</v>
      </c>
      <c r="B55" s="19" t="s">
        <v>466</v>
      </c>
      <c r="C55" s="20">
        <v>45426</v>
      </c>
      <c r="D55" s="21" t="s">
        <v>115</v>
      </c>
      <c r="E55" s="20">
        <v>45968</v>
      </c>
      <c r="F55" s="13">
        <v>542</v>
      </c>
      <c r="G55" s="18" t="s">
        <v>467</v>
      </c>
      <c r="H55" s="18" t="s">
        <v>28</v>
      </c>
      <c r="I55" s="18"/>
      <c r="J55" s="18" t="s">
        <v>43</v>
      </c>
      <c r="K55" s="18" t="s">
        <v>18</v>
      </c>
      <c r="L55" s="18" t="s">
        <v>19</v>
      </c>
      <c r="M55" s="18" t="s">
        <v>29</v>
      </c>
      <c r="N55" s="18" t="s">
        <v>380</v>
      </c>
      <c r="O55" s="18" t="s">
        <v>21</v>
      </c>
      <c r="P55" s="18"/>
      <c r="Q55" s="18"/>
      <c r="R55" s="18"/>
      <c r="S55" s="18" t="s">
        <v>22</v>
      </c>
      <c r="T55" s="18" t="s">
        <v>23</v>
      </c>
      <c r="U55" s="18" t="s">
        <v>24</v>
      </c>
      <c r="V55" s="31"/>
      <c r="W55" s="31"/>
      <c r="X55" s="31"/>
    </row>
    <row r="56" spans="1:24" s="22" customFormat="1" ht="14.1" customHeight="1" x14ac:dyDescent="0.25">
      <c r="A56" s="18" t="s">
        <v>473</v>
      </c>
      <c r="B56" s="19" t="s">
        <v>473</v>
      </c>
      <c r="C56" s="20">
        <v>45433</v>
      </c>
      <c r="D56" s="21" t="s">
        <v>114</v>
      </c>
      <c r="E56" s="20">
        <v>45968</v>
      </c>
      <c r="F56" s="13">
        <v>535</v>
      </c>
      <c r="G56" s="18" t="s">
        <v>101</v>
      </c>
      <c r="H56" s="18" t="s">
        <v>28</v>
      </c>
      <c r="I56" s="18"/>
      <c r="J56" s="18" t="s">
        <v>26</v>
      </c>
      <c r="K56" s="18" t="s">
        <v>18</v>
      </c>
      <c r="L56" s="18"/>
      <c r="M56" s="18" t="s">
        <v>29</v>
      </c>
      <c r="N56" s="18" t="s">
        <v>214</v>
      </c>
      <c r="O56" s="18" t="s">
        <v>21</v>
      </c>
      <c r="P56" s="18" t="s">
        <v>30</v>
      </c>
      <c r="Q56" s="18" t="s">
        <v>27</v>
      </c>
      <c r="R56" s="18"/>
      <c r="S56" s="18" t="s">
        <v>22</v>
      </c>
      <c r="T56" s="18" t="s">
        <v>23</v>
      </c>
      <c r="U56" s="18" t="s">
        <v>23</v>
      </c>
      <c r="V56" s="31"/>
      <c r="W56" s="31"/>
      <c r="X56" s="31"/>
    </row>
    <row r="57" spans="1:24" s="22" customFormat="1" ht="14.1" customHeight="1" x14ac:dyDescent="0.25">
      <c r="A57" s="18" t="s">
        <v>475</v>
      </c>
      <c r="B57" s="19" t="s">
        <v>475</v>
      </c>
      <c r="C57" s="20">
        <v>45443</v>
      </c>
      <c r="D57" s="21" t="s">
        <v>114</v>
      </c>
      <c r="E57" s="20">
        <v>45968</v>
      </c>
      <c r="F57" s="13">
        <v>525</v>
      </c>
      <c r="G57" s="18" t="s">
        <v>476</v>
      </c>
      <c r="H57" s="18" t="s">
        <v>28</v>
      </c>
      <c r="I57" s="18"/>
      <c r="J57" s="18" t="s">
        <v>17</v>
      </c>
      <c r="K57" s="18" t="s">
        <v>18</v>
      </c>
      <c r="L57" s="18" t="s">
        <v>19</v>
      </c>
      <c r="M57" s="18" t="s">
        <v>20</v>
      </c>
      <c r="N57" s="18" t="s">
        <v>202</v>
      </c>
      <c r="O57" s="18" t="s">
        <v>21</v>
      </c>
      <c r="P57" s="18"/>
      <c r="Q57" s="18"/>
      <c r="R57" s="18"/>
      <c r="S57" s="18" t="s">
        <v>23</v>
      </c>
      <c r="T57" s="18" t="s">
        <v>23</v>
      </c>
      <c r="U57" s="18" t="s">
        <v>24</v>
      </c>
      <c r="V57" s="31"/>
      <c r="W57" s="31"/>
      <c r="X57" s="31"/>
    </row>
    <row r="58" spans="1:24" s="22" customFormat="1" ht="14.1" customHeight="1" x14ac:dyDescent="0.25">
      <c r="A58" s="18" t="s">
        <v>482</v>
      </c>
      <c r="B58" s="19" t="s">
        <v>482</v>
      </c>
      <c r="C58" s="20">
        <v>45453</v>
      </c>
      <c r="D58" s="21" t="s">
        <v>115</v>
      </c>
      <c r="E58" s="20">
        <v>45968</v>
      </c>
      <c r="F58" s="13">
        <v>515</v>
      </c>
      <c r="G58" s="18" t="s">
        <v>483</v>
      </c>
      <c r="H58" s="18" t="s">
        <v>28</v>
      </c>
      <c r="I58" s="18"/>
      <c r="J58" s="18"/>
      <c r="K58" s="18" t="s">
        <v>18</v>
      </c>
      <c r="L58" s="18"/>
      <c r="M58" s="18" t="s">
        <v>20</v>
      </c>
      <c r="N58" s="18" t="s">
        <v>484</v>
      </c>
      <c r="O58" s="18" t="s">
        <v>21</v>
      </c>
      <c r="P58" s="18" t="s">
        <v>135</v>
      </c>
      <c r="Q58" s="18" t="s">
        <v>27</v>
      </c>
      <c r="R58" s="18"/>
      <c r="S58" s="18" t="s">
        <v>23</v>
      </c>
      <c r="T58" s="18" t="s">
        <v>23</v>
      </c>
      <c r="U58" s="18" t="s">
        <v>23</v>
      </c>
      <c r="V58" s="31"/>
      <c r="W58" s="31"/>
      <c r="X58" s="31"/>
    </row>
    <row r="59" spans="1:24" s="22" customFormat="1" ht="14.1" customHeight="1" x14ac:dyDescent="0.25">
      <c r="A59" s="18" t="s">
        <v>485</v>
      </c>
      <c r="B59" s="19" t="s">
        <v>485</v>
      </c>
      <c r="C59" s="20">
        <v>45452</v>
      </c>
      <c r="D59" s="21" t="s">
        <v>115</v>
      </c>
      <c r="E59" s="20">
        <v>45968</v>
      </c>
      <c r="F59" s="13">
        <v>516</v>
      </c>
      <c r="G59" s="18" t="s">
        <v>486</v>
      </c>
      <c r="H59" s="18" t="s">
        <v>28</v>
      </c>
      <c r="I59" s="18"/>
      <c r="J59" s="18" t="s">
        <v>17</v>
      </c>
      <c r="K59" s="18" t="s">
        <v>18</v>
      </c>
      <c r="L59" s="18"/>
      <c r="M59" s="18" t="s">
        <v>29</v>
      </c>
      <c r="N59" s="18" t="s">
        <v>487</v>
      </c>
      <c r="O59" s="18" t="s">
        <v>21</v>
      </c>
      <c r="P59" s="18"/>
      <c r="Q59" s="18"/>
      <c r="R59" s="18"/>
      <c r="S59" s="18" t="s">
        <v>23</v>
      </c>
      <c r="T59" s="18" t="s">
        <v>23</v>
      </c>
      <c r="U59" s="18" t="s">
        <v>24</v>
      </c>
      <c r="V59" s="31"/>
      <c r="W59" s="31"/>
      <c r="X59" s="31"/>
    </row>
    <row r="60" spans="1:24" s="22" customFormat="1" ht="14.1" customHeight="1" x14ac:dyDescent="0.25">
      <c r="A60" s="18" t="s">
        <v>488</v>
      </c>
      <c r="B60" s="19" t="s">
        <v>488</v>
      </c>
      <c r="C60" s="20">
        <v>45456</v>
      </c>
      <c r="D60" s="21" t="s">
        <v>115</v>
      </c>
      <c r="E60" s="20">
        <v>45968</v>
      </c>
      <c r="F60" s="13">
        <v>512</v>
      </c>
      <c r="G60" s="18" t="s">
        <v>489</v>
      </c>
      <c r="H60" s="18" t="s">
        <v>28</v>
      </c>
      <c r="I60" s="18"/>
      <c r="J60" s="18" t="s">
        <v>43</v>
      </c>
      <c r="K60" s="18" t="s">
        <v>18</v>
      </c>
      <c r="L60" s="18" t="s">
        <v>19</v>
      </c>
      <c r="M60" s="18" t="s">
        <v>29</v>
      </c>
      <c r="N60" s="18" t="s">
        <v>236</v>
      </c>
      <c r="O60" s="18" t="s">
        <v>21</v>
      </c>
      <c r="P60" s="18"/>
      <c r="Q60" s="18"/>
      <c r="R60" s="18"/>
      <c r="S60" s="18" t="s">
        <v>22</v>
      </c>
      <c r="T60" s="18" t="s">
        <v>23</v>
      </c>
      <c r="U60" s="18" t="s">
        <v>24</v>
      </c>
      <c r="V60" s="31"/>
      <c r="W60" s="31"/>
      <c r="X60" s="31"/>
    </row>
    <row r="61" spans="1:24" s="22" customFormat="1" ht="14.1" customHeight="1" x14ac:dyDescent="0.25">
      <c r="A61" s="18" t="s">
        <v>490</v>
      </c>
      <c r="B61" s="19" t="s">
        <v>490</v>
      </c>
      <c r="C61" s="20">
        <v>45471</v>
      </c>
      <c r="D61" s="21" t="s">
        <v>115</v>
      </c>
      <c r="E61" s="20">
        <v>45968</v>
      </c>
      <c r="F61" s="13">
        <v>497</v>
      </c>
      <c r="G61" s="18" t="s">
        <v>363</v>
      </c>
      <c r="H61" s="18" t="s">
        <v>28</v>
      </c>
      <c r="I61" s="18"/>
      <c r="J61" s="18" t="s">
        <v>17</v>
      </c>
      <c r="K61" s="18" t="s">
        <v>18</v>
      </c>
      <c r="L61" s="18"/>
      <c r="M61" s="18" t="s">
        <v>29</v>
      </c>
      <c r="N61" s="18" t="s">
        <v>491</v>
      </c>
      <c r="O61" s="18" t="s">
        <v>21</v>
      </c>
      <c r="P61" s="18"/>
      <c r="Q61" s="18"/>
      <c r="R61" s="18"/>
      <c r="S61" s="18" t="s">
        <v>22</v>
      </c>
      <c r="T61" s="18" t="s">
        <v>23</v>
      </c>
      <c r="U61" s="18" t="s">
        <v>24</v>
      </c>
      <c r="V61" s="31"/>
      <c r="W61" s="31"/>
      <c r="X61" s="31"/>
    </row>
    <row r="62" spans="1:24" s="22" customFormat="1" ht="14.1" customHeight="1" x14ac:dyDescent="0.25">
      <c r="A62" s="18" t="s">
        <v>492</v>
      </c>
      <c r="B62" s="19" t="s">
        <v>492</v>
      </c>
      <c r="C62" s="20">
        <v>45519</v>
      </c>
      <c r="D62" s="21" t="s">
        <v>114</v>
      </c>
      <c r="E62" s="20">
        <v>45968</v>
      </c>
      <c r="F62" s="13">
        <v>449</v>
      </c>
      <c r="G62" s="18" t="s">
        <v>385</v>
      </c>
      <c r="H62" s="18" t="s">
        <v>28</v>
      </c>
      <c r="I62" s="18"/>
      <c r="J62" s="18" t="s">
        <v>43</v>
      </c>
      <c r="K62" s="18" t="s">
        <v>18</v>
      </c>
      <c r="L62" s="18"/>
      <c r="M62" s="18" t="s">
        <v>20</v>
      </c>
      <c r="N62" s="18" t="s">
        <v>493</v>
      </c>
      <c r="O62" s="18" t="s">
        <v>21</v>
      </c>
      <c r="P62" s="18"/>
      <c r="Q62" s="18"/>
      <c r="R62" s="18"/>
      <c r="S62" s="18" t="s">
        <v>22</v>
      </c>
      <c r="T62" s="18" t="s">
        <v>23</v>
      </c>
      <c r="U62" s="18" t="s">
        <v>24</v>
      </c>
      <c r="V62" s="31"/>
      <c r="W62" s="31"/>
      <c r="X62" s="31"/>
    </row>
    <row r="63" spans="1:24" s="22" customFormat="1" ht="14.1" customHeight="1" x14ac:dyDescent="0.25">
      <c r="A63" s="18" t="s">
        <v>494</v>
      </c>
      <c r="B63" s="19" t="s">
        <v>494</v>
      </c>
      <c r="C63" s="20">
        <v>45478</v>
      </c>
      <c r="D63" s="21" t="s">
        <v>114</v>
      </c>
      <c r="E63" s="20">
        <v>45968</v>
      </c>
      <c r="F63" s="13">
        <v>490</v>
      </c>
      <c r="G63" s="18" t="s">
        <v>476</v>
      </c>
      <c r="H63" s="18" t="s">
        <v>28</v>
      </c>
      <c r="I63" s="18"/>
      <c r="J63" s="18" t="s">
        <v>17</v>
      </c>
      <c r="K63" s="18" t="s">
        <v>18</v>
      </c>
      <c r="L63" s="18" t="s">
        <v>19</v>
      </c>
      <c r="M63" s="18" t="s">
        <v>29</v>
      </c>
      <c r="N63" s="18" t="s">
        <v>495</v>
      </c>
      <c r="O63" s="18" t="s">
        <v>21</v>
      </c>
      <c r="P63" s="18"/>
      <c r="Q63" s="18"/>
      <c r="R63" s="18"/>
      <c r="S63" s="18" t="s">
        <v>22</v>
      </c>
      <c r="T63" s="18" t="s">
        <v>23</v>
      </c>
      <c r="U63" s="18" t="s">
        <v>24</v>
      </c>
      <c r="V63" s="31"/>
      <c r="W63" s="31"/>
      <c r="X63" s="31"/>
    </row>
    <row r="64" spans="1:24" s="22" customFormat="1" ht="14.1" customHeight="1" x14ac:dyDescent="0.25">
      <c r="A64" s="18" t="s">
        <v>514</v>
      </c>
      <c r="B64" s="19" t="s">
        <v>514</v>
      </c>
      <c r="C64" s="20">
        <v>45510</v>
      </c>
      <c r="D64" s="21" t="s">
        <v>114</v>
      </c>
      <c r="E64" s="20">
        <v>45968</v>
      </c>
      <c r="F64" s="13">
        <v>458</v>
      </c>
      <c r="G64" s="18" t="s">
        <v>515</v>
      </c>
      <c r="H64" s="18"/>
      <c r="I64" s="18"/>
      <c r="J64" s="18"/>
      <c r="K64" s="18"/>
      <c r="L64" s="18"/>
      <c r="M64" s="18" t="s">
        <v>29</v>
      </c>
      <c r="N64" s="18" t="s">
        <v>516</v>
      </c>
      <c r="O64" s="18" t="s">
        <v>21</v>
      </c>
      <c r="P64" s="18" t="s">
        <v>135</v>
      </c>
      <c r="Q64" s="18" t="s">
        <v>27</v>
      </c>
      <c r="R64" s="18"/>
      <c r="S64" s="18" t="s">
        <v>22</v>
      </c>
      <c r="T64" s="18" t="s">
        <v>23</v>
      </c>
      <c r="U64" s="18" t="s">
        <v>23</v>
      </c>
      <c r="V64" s="31"/>
      <c r="W64" s="31"/>
      <c r="X64" s="31"/>
    </row>
    <row r="65" spans="1:24" s="22" customFormat="1" ht="14.1" customHeight="1" x14ac:dyDescent="0.25">
      <c r="A65" s="18" t="s">
        <v>517</v>
      </c>
      <c r="B65" s="19" t="s">
        <v>517</v>
      </c>
      <c r="C65" s="20">
        <v>45509</v>
      </c>
      <c r="D65" s="21" t="s">
        <v>115</v>
      </c>
      <c r="E65" s="20">
        <v>45968</v>
      </c>
      <c r="F65" s="13">
        <v>459</v>
      </c>
      <c r="G65" s="18" t="s">
        <v>518</v>
      </c>
      <c r="H65" s="18" t="s">
        <v>28</v>
      </c>
      <c r="I65" s="18"/>
      <c r="J65" s="18" t="s">
        <v>17</v>
      </c>
      <c r="K65" s="18" t="s">
        <v>18</v>
      </c>
      <c r="L65" s="18"/>
      <c r="M65" s="18" t="s">
        <v>29</v>
      </c>
      <c r="N65" s="18" t="s">
        <v>261</v>
      </c>
      <c r="O65" s="18" t="s">
        <v>21</v>
      </c>
      <c r="P65" s="18"/>
      <c r="Q65" s="18"/>
      <c r="R65" s="18"/>
      <c r="S65" s="18" t="s">
        <v>22</v>
      </c>
      <c r="T65" s="18" t="s">
        <v>23</v>
      </c>
      <c r="U65" s="18" t="s">
        <v>24</v>
      </c>
      <c r="V65" s="31"/>
      <c r="W65" s="31"/>
      <c r="X65" s="31"/>
    </row>
    <row r="66" spans="1:24" s="22" customFormat="1" ht="14.1" customHeight="1" x14ac:dyDescent="0.25">
      <c r="A66" s="18" t="s">
        <v>522</v>
      </c>
      <c r="B66" s="19" t="s">
        <v>522</v>
      </c>
      <c r="C66" s="20">
        <v>45519</v>
      </c>
      <c r="D66" s="21" t="s">
        <v>115</v>
      </c>
      <c r="E66" s="20">
        <v>45968</v>
      </c>
      <c r="F66" s="13">
        <v>449</v>
      </c>
      <c r="G66" s="18" t="s">
        <v>353</v>
      </c>
      <c r="H66" s="18" t="s">
        <v>28</v>
      </c>
      <c r="I66" s="18"/>
      <c r="J66" s="18" t="s">
        <v>43</v>
      </c>
      <c r="K66" s="18" t="s">
        <v>18</v>
      </c>
      <c r="L66" s="18" t="s">
        <v>19</v>
      </c>
      <c r="M66" s="18" t="s">
        <v>29</v>
      </c>
      <c r="N66" s="18" t="s">
        <v>206</v>
      </c>
      <c r="O66" s="18" t="s">
        <v>21</v>
      </c>
      <c r="P66" s="18"/>
      <c r="Q66" s="18"/>
      <c r="R66" s="18"/>
      <c r="S66" s="18" t="s">
        <v>22</v>
      </c>
      <c r="T66" s="18" t="s">
        <v>23</v>
      </c>
      <c r="U66" s="18" t="s">
        <v>24</v>
      </c>
      <c r="V66" s="31"/>
      <c r="W66" s="31"/>
      <c r="X66" s="31"/>
    </row>
    <row r="67" spans="1:24" s="22" customFormat="1" ht="14.1" customHeight="1" x14ac:dyDescent="0.25">
      <c r="A67" s="18" t="s">
        <v>523</v>
      </c>
      <c r="B67" s="19" t="s">
        <v>523</v>
      </c>
      <c r="C67" s="20">
        <v>45523</v>
      </c>
      <c r="D67" s="21" t="s">
        <v>115</v>
      </c>
      <c r="E67" s="20">
        <v>45968</v>
      </c>
      <c r="F67" s="13">
        <v>445</v>
      </c>
      <c r="G67" s="18" t="s">
        <v>396</v>
      </c>
      <c r="H67" s="18" t="s">
        <v>28</v>
      </c>
      <c r="I67" s="18"/>
      <c r="J67" s="18" t="s">
        <v>43</v>
      </c>
      <c r="K67" s="18" t="s">
        <v>18</v>
      </c>
      <c r="L67" s="18" t="s">
        <v>19</v>
      </c>
      <c r="M67" s="18" t="s">
        <v>20</v>
      </c>
      <c r="N67" s="18" t="s">
        <v>505</v>
      </c>
      <c r="O67" s="18" t="s">
        <v>21</v>
      </c>
      <c r="P67" s="18"/>
      <c r="Q67" s="18"/>
      <c r="R67" s="18"/>
      <c r="S67" s="18" t="s">
        <v>22</v>
      </c>
      <c r="T67" s="18" t="s">
        <v>23</v>
      </c>
      <c r="U67" s="18" t="s">
        <v>24</v>
      </c>
      <c r="V67" s="31"/>
      <c r="W67" s="31"/>
      <c r="X67" s="31"/>
    </row>
    <row r="68" spans="1:24" s="22" customFormat="1" ht="14.1" customHeight="1" x14ac:dyDescent="0.25">
      <c r="A68" s="18" t="s">
        <v>525</v>
      </c>
      <c r="B68" s="19" t="s">
        <v>525</v>
      </c>
      <c r="C68" s="20">
        <v>45523</v>
      </c>
      <c r="D68" s="21" t="s">
        <v>114</v>
      </c>
      <c r="E68" s="20">
        <v>45968</v>
      </c>
      <c r="F68" s="13">
        <v>445</v>
      </c>
      <c r="G68" s="18" t="s">
        <v>303</v>
      </c>
      <c r="H68" s="18" t="s">
        <v>28</v>
      </c>
      <c r="I68" s="18"/>
      <c r="J68" s="18" t="s">
        <v>43</v>
      </c>
      <c r="K68" s="18" t="s">
        <v>18</v>
      </c>
      <c r="L68" s="18"/>
      <c r="M68" s="18" t="s">
        <v>20</v>
      </c>
      <c r="N68" s="18" t="s">
        <v>526</v>
      </c>
      <c r="O68" s="18" t="s">
        <v>21</v>
      </c>
      <c r="P68" s="18"/>
      <c r="Q68" s="18"/>
      <c r="R68" s="18"/>
      <c r="S68" s="18" t="s">
        <v>22</v>
      </c>
      <c r="T68" s="18" t="s">
        <v>23</v>
      </c>
      <c r="U68" s="18" t="s">
        <v>24</v>
      </c>
      <c r="V68" s="31"/>
      <c r="W68" s="31"/>
      <c r="X68" s="31"/>
    </row>
    <row r="69" spans="1:24" s="22" customFormat="1" ht="14.1" customHeight="1" x14ac:dyDescent="0.25">
      <c r="A69" s="18" t="s">
        <v>527</v>
      </c>
      <c r="B69" s="19" t="s">
        <v>527</v>
      </c>
      <c r="C69" s="20">
        <v>45527</v>
      </c>
      <c r="D69" s="21" t="s">
        <v>115</v>
      </c>
      <c r="E69" s="20">
        <v>45968</v>
      </c>
      <c r="F69" s="13">
        <v>441</v>
      </c>
      <c r="G69" s="18" t="s">
        <v>528</v>
      </c>
      <c r="H69" s="18" t="s">
        <v>45</v>
      </c>
      <c r="I69" s="18" t="s">
        <v>16</v>
      </c>
      <c r="J69" s="18" t="s">
        <v>30</v>
      </c>
      <c r="K69" s="18" t="s">
        <v>16</v>
      </c>
      <c r="L69" s="18" t="s">
        <v>32</v>
      </c>
      <c r="M69" s="18" t="s">
        <v>20</v>
      </c>
      <c r="N69" s="18" t="s">
        <v>505</v>
      </c>
      <c r="O69" s="18" t="s">
        <v>21</v>
      </c>
      <c r="P69" s="18" t="s">
        <v>30</v>
      </c>
      <c r="Q69" s="18" t="s">
        <v>27</v>
      </c>
      <c r="R69" s="18"/>
      <c r="S69" s="18" t="s">
        <v>22</v>
      </c>
      <c r="T69" s="18" t="s">
        <v>23</v>
      </c>
      <c r="U69" s="18" t="s">
        <v>23</v>
      </c>
      <c r="V69" s="31"/>
      <c r="W69" s="31"/>
      <c r="X69" s="31"/>
    </row>
    <row r="70" spans="1:24" s="22" customFormat="1" ht="14.1" customHeight="1" x14ac:dyDescent="0.25">
      <c r="A70" s="18" t="s">
        <v>529</v>
      </c>
      <c r="B70" s="19" t="s">
        <v>529</v>
      </c>
      <c r="C70" s="20">
        <v>45530</v>
      </c>
      <c r="D70" s="21" t="s">
        <v>114</v>
      </c>
      <c r="E70" s="20">
        <v>45968</v>
      </c>
      <c r="F70" s="13">
        <v>438</v>
      </c>
      <c r="G70" s="18" t="s">
        <v>530</v>
      </c>
      <c r="H70" s="18" t="s">
        <v>28</v>
      </c>
      <c r="I70" s="18" t="s">
        <v>18</v>
      </c>
      <c r="J70" s="18" t="s">
        <v>26</v>
      </c>
      <c r="K70" s="18" t="s">
        <v>18</v>
      </c>
      <c r="L70" s="18"/>
      <c r="M70" s="18" t="s">
        <v>29</v>
      </c>
      <c r="N70" s="18" t="s">
        <v>339</v>
      </c>
      <c r="O70" s="18" t="s">
        <v>21</v>
      </c>
      <c r="P70" s="18" t="s">
        <v>26</v>
      </c>
      <c r="Q70" s="18" t="s">
        <v>27</v>
      </c>
      <c r="R70" s="18"/>
      <c r="S70" s="18" t="s">
        <v>23</v>
      </c>
      <c r="T70" s="18" t="s">
        <v>23</v>
      </c>
      <c r="U70" s="18" t="s">
        <v>23</v>
      </c>
      <c r="V70" s="31"/>
      <c r="W70" s="31"/>
      <c r="X70" s="31"/>
    </row>
    <row r="71" spans="1:24" s="22" customFormat="1" ht="14.1" customHeight="1" x14ac:dyDescent="0.25">
      <c r="A71" s="18" t="s">
        <v>531</v>
      </c>
      <c r="B71" s="19" t="s">
        <v>531</v>
      </c>
      <c r="C71" s="20">
        <v>45539</v>
      </c>
      <c r="D71" s="21" t="s">
        <v>114</v>
      </c>
      <c r="E71" s="20">
        <v>45968</v>
      </c>
      <c r="F71" s="13">
        <v>429</v>
      </c>
      <c r="G71" s="18" t="s">
        <v>532</v>
      </c>
      <c r="H71" s="18" t="s">
        <v>28</v>
      </c>
      <c r="I71" s="18" t="s">
        <v>16</v>
      </c>
      <c r="J71" s="18" t="s">
        <v>17</v>
      </c>
      <c r="K71" s="18" t="s">
        <v>18</v>
      </c>
      <c r="L71" s="18" t="s">
        <v>19</v>
      </c>
      <c r="M71" s="18" t="s">
        <v>29</v>
      </c>
      <c r="N71" s="18" t="s">
        <v>349</v>
      </c>
      <c r="O71" s="18" t="s">
        <v>21</v>
      </c>
      <c r="P71" s="18" t="s">
        <v>17</v>
      </c>
      <c r="Q71" s="18" t="s">
        <v>27</v>
      </c>
      <c r="R71" s="18"/>
      <c r="S71" s="18" t="s">
        <v>23</v>
      </c>
      <c r="T71" s="18" t="s">
        <v>23</v>
      </c>
      <c r="U71" s="18" t="s">
        <v>23</v>
      </c>
      <c r="V71" s="31"/>
      <c r="W71" s="31"/>
      <c r="X71" s="31"/>
    </row>
    <row r="72" spans="1:24" s="22" customFormat="1" ht="14.1" customHeight="1" x14ac:dyDescent="0.25">
      <c r="A72" s="18" t="s">
        <v>535</v>
      </c>
      <c r="B72" s="19" t="s">
        <v>535</v>
      </c>
      <c r="C72" s="20">
        <v>45541</v>
      </c>
      <c r="D72" s="21" t="s">
        <v>114</v>
      </c>
      <c r="E72" s="20">
        <v>45968</v>
      </c>
      <c r="F72" s="13">
        <v>427</v>
      </c>
      <c r="G72" s="18" t="s">
        <v>536</v>
      </c>
      <c r="H72" s="18" t="s">
        <v>28</v>
      </c>
      <c r="I72" s="18" t="s">
        <v>18</v>
      </c>
      <c r="J72" s="18" t="s">
        <v>30</v>
      </c>
      <c r="K72" s="18" t="s">
        <v>16</v>
      </c>
      <c r="L72" s="18" t="s">
        <v>32</v>
      </c>
      <c r="M72" s="18" t="s">
        <v>29</v>
      </c>
      <c r="N72" s="18" t="s">
        <v>505</v>
      </c>
      <c r="O72" s="18" t="s">
        <v>21</v>
      </c>
      <c r="P72" s="18" t="s">
        <v>26</v>
      </c>
      <c r="Q72" s="18" t="s">
        <v>27</v>
      </c>
      <c r="R72" s="18"/>
      <c r="S72" s="18" t="s">
        <v>23</v>
      </c>
      <c r="T72" s="18" t="s">
        <v>23</v>
      </c>
      <c r="U72" s="18" t="s">
        <v>23</v>
      </c>
      <c r="V72" s="31"/>
      <c r="W72" s="31"/>
      <c r="X72" s="31"/>
    </row>
    <row r="73" spans="1:24" s="22" customFormat="1" ht="14.1" customHeight="1" x14ac:dyDescent="0.25">
      <c r="A73" s="18" t="s">
        <v>539</v>
      </c>
      <c r="B73" s="19" t="s">
        <v>539</v>
      </c>
      <c r="C73" s="20">
        <v>45545</v>
      </c>
      <c r="D73" s="21" t="s">
        <v>114</v>
      </c>
      <c r="E73" s="20">
        <v>45968</v>
      </c>
      <c r="F73" s="13">
        <v>423</v>
      </c>
      <c r="G73" s="18" t="s">
        <v>540</v>
      </c>
      <c r="H73" s="18" t="s">
        <v>28</v>
      </c>
      <c r="I73" s="18" t="s">
        <v>16</v>
      </c>
      <c r="J73" s="18" t="s">
        <v>43</v>
      </c>
      <c r="K73" s="18" t="s">
        <v>18</v>
      </c>
      <c r="L73" s="18" t="s">
        <v>541</v>
      </c>
      <c r="M73" s="18" t="s">
        <v>29</v>
      </c>
      <c r="N73" s="18" t="s">
        <v>516</v>
      </c>
      <c r="O73" s="18" t="s">
        <v>21</v>
      </c>
      <c r="P73" s="18" t="s">
        <v>30</v>
      </c>
      <c r="Q73" s="18" t="s">
        <v>27</v>
      </c>
      <c r="R73" s="18"/>
      <c r="S73" s="18" t="s">
        <v>22</v>
      </c>
      <c r="T73" s="18" t="s">
        <v>23</v>
      </c>
      <c r="U73" s="18" t="s">
        <v>23</v>
      </c>
      <c r="V73" s="31"/>
      <c r="W73" s="31"/>
      <c r="X73" s="31"/>
    </row>
    <row r="74" spans="1:24" s="22" customFormat="1" ht="14.1" customHeight="1" x14ac:dyDescent="0.25">
      <c r="A74" s="18" t="s">
        <v>337</v>
      </c>
      <c r="B74" s="19" t="s">
        <v>337</v>
      </c>
      <c r="C74" s="20">
        <v>44114</v>
      </c>
      <c r="D74" s="21" t="s">
        <v>114</v>
      </c>
      <c r="E74" s="20">
        <v>46073</v>
      </c>
      <c r="F74" s="13">
        <v>1959</v>
      </c>
      <c r="G74" s="18" t="s">
        <v>338</v>
      </c>
      <c r="H74" s="18" t="s">
        <v>28</v>
      </c>
      <c r="I74" s="18" t="s">
        <v>16</v>
      </c>
      <c r="J74" s="18" t="s">
        <v>17</v>
      </c>
      <c r="K74" s="18" t="s">
        <v>18</v>
      </c>
      <c r="L74" s="18" t="s">
        <v>19</v>
      </c>
      <c r="M74" s="18" t="s">
        <v>29</v>
      </c>
      <c r="N74" s="18" t="s">
        <v>339</v>
      </c>
      <c r="O74" s="18" t="s">
        <v>21</v>
      </c>
      <c r="P74" s="18"/>
      <c r="Q74" s="18"/>
      <c r="R74" s="18"/>
      <c r="S74" s="18" t="s">
        <v>22</v>
      </c>
      <c r="T74" s="18" t="s">
        <v>23</v>
      </c>
      <c r="U74" s="18" t="s">
        <v>24</v>
      </c>
      <c r="V74" s="31"/>
      <c r="W74" s="31"/>
      <c r="X74" s="31"/>
    </row>
    <row r="75" spans="1:24" s="22" customFormat="1" ht="14.1" customHeight="1" x14ac:dyDescent="0.25">
      <c r="A75" s="18" t="s">
        <v>343</v>
      </c>
      <c r="B75" s="19" t="s">
        <v>343</v>
      </c>
      <c r="C75" s="20">
        <v>44323</v>
      </c>
      <c r="D75" s="21" t="s">
        <v>114</v>
      </c>
      <c r="E75" s="20">
        <v>46073</v>
      </c>
      <c r="F75" s="13">
        <v>1750</v>
      </c>
      <c r="G75" s="18" t="s">
        <v>338</v>
      </c>
      <c r="H75" s="18" t="s">
        <v>28</v>
      </c>
      <c r="I75" s="18"/>
      <c r="J75" s="18" t="s">
        <v>17</v>
      </c>
      <c r="K75" s="18"/>
      <c r="L75" s="18"/>
      <c r="M75" s="18" t="s">
        <v>29</v>
      </c>
      <c r="N75" s="18" t="s">
        <v>226</v>
      </c>
      <c r="O75" s="18" t="s">
        <v>21</v>
      </c>
      <c r="P75" s="18"/>
      <c r="Q75" s="18"/>
      <c r="R75" s="18"/>
      <c r="S75" s="18" t="s">
        <v>22</v>
      </c>
      <c r="T75" s="18" t="s">
        <v>23</v>
      </c>
      <c r="U75" s="18" t="s">
        <v>24</v>
      </c>
      <c r="V75" s="31"/>
      <c r="W75" s="31"/>
      <c r="X75" s="31"/>
    </row>
    <row r="76" spans="1:24" s="22" customFormat="1" ht="14.1" customHeight="1" x14ac:dyDescent="0.25">
      <c r="A76" s="18" t="s">
        <v>344</v>
      </c>
      <c r="B76" s="19" t="s">
        <v>344</v>
      </c>
      <c r="C76" s="20">
        <v>44955</v>
      </c>
      <c r="D76" s="21" t="s">
        <v>114</v>
      </c>
      <c r="E76" s="20">
        <v>46073</v>
      </c>
      <c r="F76" s="13">
        <v>1118</v>
      </c>
      <c r="G76" s="18" t="s">
        <v>345</v>
      </c>
      <c r="H76" s="18" t="s">
        <v>28</v>
      </c>
      <c r="I76" s="18" t="s">
        <v>16</v>
      </c>
      <c r="J76" s="18" t="s">
        <v>26</v>
      </c>
      <c r="K76" s="18" t="s">
        <v>18</v>
      </c>
      <c r="L76" s="18" t="s">
        <v>19</v>
      </c>
      <c r="M76" s="18" t="s">
        <v>20</v>
      </c>
      <c r="N76" s="18" t="s">
        <v>346</v>
      </c>
      <c r="O76" s="18" t="s">
        <v>21</v>
      </c>
      <c r="P76" s="18" t="s">
        <v>26</v>
      </c>
      <c r="Q76" s="18" t="s">
        <v>27</v>
      </c>
      <c r="R76" s="18"/>
      <c r="S76" s="18" t="s">
        <v>22</v>
      </c>
      <c r="T76" s="18" t="s">
        <v>23</v>
      </c>
      <c r="U76" s="18" t="s">
        <v>35</v>
      </c>
      <c r="V76" s="31"/>
      <c r="W76" s="31"/>
      <c r="X76" s="31"/>
    </row>
    <row r="77" spans="1:24" s="22" customFormat="1" ht="14.1" customHeight="1" x14ac:dyDescent="0.25">
      <c r="A77" s="18" t="s">
        <v>357</v>
      </c>
      <c r="B77" s="19" t="s">
        <v>357</v>
      </c>
      <c r="C77" s="20">
        <v>45194</v>
      </c>
      <c r="D77" s="21" t="s">
        <v>114</v>
      </c>
      <c r="E77" s="20">
        <v>46073</v>
      </c>
      <c r="F77" s="13">
        <v>879</v>
      </c>
      <c r="G77" s="18" t="s">
        <v>358</v>
      </c>
      <c r="H77" s="18" t="s">
        <v>28</v>
      </c>
      <c r="I77" s="18"/>
      <c r="J77" s="18" t="s">
        <v>17</v>
      </c>
      <c r="K77" s="18" t="s">
        <v>18</v>
      </c>
      <c r="L77" s="18" t="s">
        <v>32</v>
      </c>
      <c r="M77" s="18" t="s">
        <v>31</v>
      </c>
      <c r="N77" s="18" t="s">
        <v>339</v>
      </c>
      <c r="O77" s="18" t="s">
        <v>21</v>
      </c>
      <c r="P77" s="18"/>
      <c r="Q77" s="18"/>
      <c r="R77" s="18"/>
      <c r="S77" s="18" t="s">
        <v>22</v>
      </c>
      <c r="T77" s="18" t="s">
        <v>23</v>
      </c>
      <c r="U77" s="18" t="s">
        <v>24</v>
      </c>
      <c r="V77" s="31"/>
      <c r="W77" s="31"/>
      <c r="X77" s="31"/>
    </row>
    <row r="78" spans="1:24" s="22" customFormat="1" ht="14.1" customHeight="1" x14ac:dyDescent="0.25">
      <c r="A78" s="18" t="s">
        <v>375</v>
      </c>
      <c r="B78" s="19" t="s">
        <v>375</v>
      </c>
      <c r="C78" s="20">
        <v>45240</v>
      </c>
      <c r="D78" s="21" t="s">
        <v>114</v>
      </c>
      <c r="E78" s="20">
        <v>46073</v>
      </c>
      <c r="F78" s="13">
        <v>833</v>
      </c>
      <c r="G78" s="18" t="s">
        <v>376</v>
      </c>
      <c r="H78" s="18" t="s">
        <v>28</v>
      </c>
      <c r="I78" s="18"/>
      <c r="J78" s="18"/>
      <c r="K78" s="18"/>
      <c r="L78" s="18"/>
      <c r="M78" s="18" t="s">
        <v>29</v>
      </c>
      <c r="N78" s="18" t="s">
        <v>377</v>
      </c>
      <c r="O78" s="18" t="s">
        <v>21</v>
      </c>
      <c r="P78" s="18"/>
      <c r="Q78" s="18"/>
      <c r="R78" s="18"/>
      <c r="S78" s="18" t="s">
        <v>22</v>
      </c>
      <c r="T78" s="18" t="s">
        <v>23</v>
      </c>
      <c r="U78" s="18" t="s">
        <v>24</v>
      </c>
      <c r="V78" s="31"/>
      <c r="W78" s="31"/>
      <c r="X78" s="31"/>
    </row>
    <row r="79" spans="1:24" s="22" customFormat="1" ht="14.1" customHeight="1" x14ac:dyDescent="0.25">
      <c r="A79" s="18" t="s">
        <v>397</v>
      </c>
      <c r="B79" s="19" t="s">
        <v>397</v>
      </c>
      <c r="C79" s="20">
        <v>45303</v>
      </c>
      <c r="D79" s="21" t="s">
        <v>114</v>
      </c>
      <c r="E79" s="20">
        <v>46073</v>
      </c>
      <c r="F79" s="13">
        <v>770</v>
      </c>
      <c r="G79" s="18" t="s">
        <v>398</v>
      </c>
      <c r="H79" s="18" t="s">
        <v>28</v>
      </c>
      <c r="I79" s="18"/>
      <c r="J79" s="18" t="s">
        <v>17</v>
      </c>
      <c r="K79" s="18" t="s">
        <v>18</v>
      </c>
      <c r="L79" s="18" t="s">
        <v>19</v>
      </c>
      <c r="M79" s="18" t="s">
        <v>29</v>
      </c>
      <c r="N79" s="18" t="s">
        <v>349</v>
      </c>
      <c r="O79" s="18" t="s">
        <v>21</v>
      </c>
      <c r="P79" s="18"/>
      <c r="Q79" s="18"/>
      <c r="R79" s="18"/>
      <c r="S79" s="18" t="s">
        <v>22</v>
      </c>
      <c r="T79" s="18" t="s">
        <v>23</v>
      </c>
      <c r="U79" s="18" t="s">
        <v>24</v>
      </c>
      <c r="V79" s="31"/>
      <c r="W79" s="31"/>
      <c r="X79" s="31"/>
    </row>
    <row r="80" spans="1:24" s="22" customFormat="1" ht="14.1" customHeight="1" x14ac:dyDescent="0.25">
      <c r="A80" s="18" t="s">
        <v>411</v>
      </c>
      <c r="B80" s="19" t="s">
        <v>411</v>
      </c>
      <c r="C80" s="20">
        <v>45343</v>
      </c>
      <c r="D80" s="21" t="s">
        <v>114</v>
      </c>
      <c r="E80" s="20">
        <v>46073</v>
      </c>
      <c r="F80" s="13">
        <v>730</v>
      </c>
      <c r="G80" s="18" t="s">
        <v>376</v>
      </c>
      <c r="H80" s="18" t="s">
        <v>28</v>
      </c>
      <c r="I80" s="18"/>
      <c r="J80" s="18" t="s">
        <v>17</v>
      </c>
      <c r="K80" s="18" t="s">
        <v>18</v>
      </c>
      <c r="L80" s="18" t="s">
        <v>19</v>
      </c>
      <c r="M80" s="18" t="s">
        <v>20</v>
      </c>
      <c r="N80" s="18" t="s">
        <v>412</v>
      </c>
      <c r="O80" s="18" t="s">
        <v>21</v>
      </c>
      <c r="P80" s="18"/>
      <c r="Q80" s="18"/>
      <c r="R80" s="18"/>
      <c r="S80" s="18" t="s">
        <v>22</v>
      </c>
      <c r="T80" s="18" t="s">
        <v>23</v>
      </c>
      <c r="U80" s="18" t="s">
        <v>24</v>
      </c>
      <c r="V80" s="31"/>
      <c r="W80" s="31"/>
      <c r="X80" s="31"/>
    </row>
    <row r="81" spans="1:24" s="22" customFormat="1" ht="14.1" customHeight="1" x14ac:dyDescent="0.25">
      <c r="A81" s="18" t="s">
        <v>433</v>
      </c>
      <c r="B81" s="19" t="s">
        <v>433</v>
      </c>
      <c r="C81" s="20">
        <v>45372</v>
      </c>
      <c r="D81" s="21" t="s">
        <v>114</v>
      </c>
      <c r="E81" s="20">
        <v>46073</v>
      </c>
      <c r="F81" s="13">
        <v>701</v>
      </c>
      <c r="G81" s="18" t="s">
        <v>434</v>
      </c>
      <c r="H81" s="18" t="s">
        <v>28</v>
      </c>
      <c r="I81" s="18"/>
      <c r="J81" s="18" t="s">
        <v>26</v>
      </c>
      <c r="K81" s="18" t="s">
        <v>18</v>
      </c>
      <c r="L81" s="18"/>
      <c r="M81" s="18" t="s">
        <v>29</v>
      </c>
      <c r="N81" s="18" t="s">
        <v>223</v>
      </c>
      <c r="O81" s="18" t="s">
        <v>21</v>
      </c>
      <c r="P81" s="18" t="s">
        <v>135</v>
      </c>
      <c r="Q81" s="18" t="s">
        <v>27</v>
      </c>
      <c r="R81" s="18"/>
      <c r="S81" s="18" t="s">
        <v>22</v>
      </c>
      <c r="T81" s="18" t="s">
        <v>23</v>
      </c>
      <c r="U81" s="18" t="s">
        <v>23</v>
      </c>
      <c r="V81" s="31"/>
      <c r="W81" s="31"/>
      <c r="X81" s="31"/>
    </row>
    <row r="82" spans="1:24" s="22" customFormat="1" ht="14.1" customHeight="1" x14ac:dyDescent="0.25">
      <c r="A82" s="18" t="s">
        <v>477</v>
      </c>
      <c r="B82" s="19" t="s">
        <v>477</v>
      </c>
      <c r="C82" s="20">
        <v>45447</v>
      </c>
      <c r="D82" s="21" t="s">
        <v>115</v>
      </c>
      <c r="E82" s="20">
        <v>46073</v>
      </c>
      <c r="F82" s="13">
        <v>626</v>
      </c>
      <c r="G82" s="18" t="s">
        <v>478</v>
      </c>
      <c r="H82" s="18" t="s">
        <v>28</v>
      </c>
      <c r="I82" s="18"/>
      <c r="J82" s="18" t="s">
        <v>17</v>
      </c>
      <c r="K82" s="18" t="s">
        <v>18</v>
      </c>
      <c r="L82" s="18" t="s">
        <v>19</v>
      </c>
      <c r="M82" s="18" t="s">
        <v>29</v>
      </c>
      <c r="N82" s="18" t="s">
        <v>479</v>
      </c>
      <c r="O82" s="18" t="s">
        <v>34</v>
      </c>
      <c r="P82" s="18"/>
      <c r="Q82" s="18"/>
      <c r="R82" s="18"/>
      <c r="S82" s="18" t="s">
        <v>22</v>
      </c>
      <c r="T82" s="18" t="s">
        <v>23</v>
      </c>
      <c r="U82" s="18" t="s">
        <v>24</v>
      </c>
      <c r="V82" s="31"/>
      <c r="W82" s="31"/>
      <c r="X82" s="31"/>
    </row>
    <row r="83" spans="1:24" s="22" customFormat="1" ht="14.1" customHeight="1" x14ac:dyDescent="0.25">
      <c r="A83" s="18" t="s">
        <v>496</v>
      </c>
      <c r="B83" s="19" t="s">
        <v>496</v>
      </c>
      <c r="C83" s="20">
        <v>45481</v>
      </c>
      <c r="D83" s="21" t="s">
        <v>114</v>
      </c>
      <c r="E83" s="20">
        <v>46073</v>
      </c>
      <c r="F83" s="13">
        <v>592</v>
      </c>
      <c r="G83" s="18" t="s">
        <v>497</v>
      </c>
      <c r="H83" s="18" t="s">
        <v>28</v>
      </c>
      <c r="I83" s="18"/>
      <c r="J83" s="18" t="s">
        <v>43</v>
      </c>
      <c r="K83" s="18" t="s">
        <v>18</v>
      </c>
      <c r="L83" s="18"/>
      <c r="M83" s="18" t="s">
        <v>20</v>
      </c>
      <c r="N83" s="18" t="s">
        <v>220</v>
      </c>
      <c r="O83" s="18" t="s">
        <v>21</v>
      </c>
      <c r="P83" s="18"/>
      <c r="Q83" s="18"/>
      <c r="R83" s="18"/>
      <c r="S83" s="18" t="s">
        <v>22</v>
      </c>
      <c r="T83" s="18" t="s">
        <v>23</v>
      </c>
      <c r="U83" s="18" t="s">
        <v>24</v>
      </c>
      <c r="V83" s="31"/>
      <c r="W83" s="31"/>
      <c r="X83" s="31"/>
    </row>
    <row r="84" spans="1:24" s="22" customFormat="1" ht="14.1" customHeight="1" x14ac:dyDescent="0.25">
      <c r="A84" s="18" t="s">
        <v>503</v>
      </c>
      <c r="B84" s="19" t="s">
        <v>503</v>
      </c>
      <c r="C84" s="20">
        <v>45502</v>
      </c>
      <c r="D84" s="21" t="s">
        <v>115</v>
      </c>
      <c r="E84" s="20">
        <v>46073</v>
      </c>
      <c r="F84" s="13">
        <v>571</v>
      </c>
      <c r="G84" s="18" t="s">
        <v>504</v>
      </c>
      <c r="H84" s="18" t="s">
        <v>28</v>
      </c>
      <c r="I84" s="18"/>
      <c r="J84" s="18"/>
      <c r="K84" s="18" t="s">
        <v>18</v>
      </c>
      <c r="L84" s="18"/>
      <c r="M84" s="18" t="s">
        <v>20</v>
      </c>
      <c r="N84" s="18" t="s">
        <v>505</v>
      </c>
      <c r="O84" s="18" t="s">
        <v>21</v>
      </c>
      <c r="P84" s="18"/>
      <c r="Q84" s="18"/>
      <c r="R84" s="18"/>
      <c r="S84" s="18" t="s">
        <v>22</v>
      </c>
      <c r="T84" s="18" t="s">
        <v>23</v>
      </c>
      <c r="U84" s="18" t="s">
        <v>24</v>
      </c>
      <c r="V84" s="31"/>
      <c r="W84" s="31"/>
      <c r="X84" s="31"/>
    </row>
    <row r="85" spans="1:24" s="22" customFormat="1" ht="14.1" customHeight="1" x14ac:dyDescent="0.25">
      <c r="A85" s="18" t="s">
        <v>506</v>
      </c>
      <c r="B85" s="19" t="s">
        <v>506</v>
      </c>
      <c r="C85" s="20">
        <v>45504</v>
      </c>
      <c r="D85" s="21" t="s">
        <v>115</v>
      </c>
      <c r="E85" s="20">
        <v>46073</v>
      </c>
      <c r="F85" s="13">
        <v>569</v>
      </c>
      <c r="G85" s="18" t="s">
        <v>507</v>
      </c>
      <c r="H85" s="18" t="s">
        <v>28</v>
      </c>
      <c r="I85" s="18"/>
      <c r="J85" s="18" t="s">
        <v>17</v>
      </c>
      <c r="K85" s="18" t="s">
        <v>18</v>
      </c>
      <c r="L85" s="18"/>
      <c r="M85" s="18" t="s">
        <v>31</v>
      </c>
      <c r="N85" s="18" t="s">
        <v>233</v>
      </c>
      <c r="O85" s="18" t="s">
        <v>21</v>
      </c>
      <c r="P85" s="18"/>
      <c r="Q85" s="18"/>
      <c r="R85" s="18"/>
      <c r="S85" s="18" t="s">
        <v>22</v>
      </c>
      <c r="T85" s="18" t="s">
        <v>23</v>
      </c>
      <c r="U85" s="18" t="s">
        <v>24</v>
      </c>
      <c r="V85" s="31"/>
      <c r="W85" s="31"/>
      <c r="X85" s="31"/>
    </row>
    <row r="86" spans="1:24" s="22" customFormat="1" ht="14.1" customHeight="1" x14ac:dyDescent="0.25">
      <c r="A86" s="18" t="s">
        <v>512</v>
      </c>
      <c r="B86" s="19" t="s">
        <v>512</v>
      </c>
      <c r="C86" s="20">
        <v>45507</v>
      </c>
      <c r="D86" s="21" t="s">
        <v>115</v>
      </c>
      <c r="E86" s="20">
        <v>46073</v>
      </c>
      <c r="F86" s="13">
        <v>566</v>
      </c>
      <c r="G86" s="18" t="s">
        <v>513</v>
      </c>
      <c r="H86" s="18" t="s">
        <v>28</v>
      </c>
      <c r="I86" s="18"/>
      <c r="J86" s="18" t="s">
        <v>43</v>
      </c>
      <c r="K86" s="18" t="s">
        <v>18</v>
      </c>
      <c r="L86" s="18"/>
      <c r="M86" s="18" t="s">
        <v>29</v>
      </c>
      <c r="N86" s="18" t="s">
        <v>223</v>
      </c>
      <c r="O86" s="18" t="s">
        <v>21</v>
      </c>
      <c r="P86" s="18"/>
      <c r="Q86" s="18"/>
      <c r="R86" s="18"/>
      <c r="S86" s="18" t="s">
        <v>22</v>
      </c>
      <c r="T86" s="18" t="s">
        <v>23</v>
      </c>
      <c r="U86" s="18" t="s">
        <v>24</v>
      </c>
      <c r="V86" s="31"/>
      <c r="W86" s="31"/>
      <c r="X86" s="31"/>
    </row>
    <row r="87" spans="1:24" s="22" customFormat="1" ht="14.1" customHeight="1" x14ac:dyDescent="0.25">
      <c r="A87" s="18" t="s">
        <v>537</v>
      </c>
      <c r="B87" s="19" t="s">
        <v>537</v>
      </c>
      <c r="C87" s="20">
        <v>45544</v>
      </c>
      <c r="D87" s="21" t="s">
        <v>115</v>
      </c>
      <c r="E87" s="20">
        <v>46073</v>
      </c>
      <c r="F87" s="13">
        <v>529</v>
      </c>
      <c r="G87" s="18" t="s">
        <v>538</v>
      </c>
      <c r="H87" s="18" t="s">
        <v>28</v>
      </c>
      <c r="I87" s="18" t="s">
        <v>16</v>
      </c>
      <c r="J87" s="18" t="s">
        <v>43</v>
      </c>
      <c r="K87" s="18" t="s">
        <v>18</v>
      </c>
      <c r="L87" s="18" t="s">
        <v>19</v>
      </c>
      <c r="M87" s="18" t="s">
        <v>20</v>
      </c>
      <c r="N87" s="18" t="s">
        <v>364</v>
      </c>
      <c r="O87" s="18" t="s">
        <v>21</v>
      </c>
      <c r="P87" s="18"/>
      <c r="Q87" s="18"/>
      <c r="R87" s="18"/>
      <c r="S87" s="18" t="s">
        <v>23</v>
      </c>
      <c r="T87" s="18" t="s">
        <v>23</v>
      </c>
      <c r="U87" s="18" t="s">
        <v>24</v>
      </c>
      <c r="V87" s="31"/>
      <c r="W87" s="31"/>
      <c r="X87" s="31"/>
    </row>
    <row r="88" spans="1:24" s="22" customFormat="1" ht="14.1" customHeight="1" x14ac:dyDescent="0.25">
      <c r="A88" s="18" t="s">
        <v>545</v>
      </c>
      <c r="B88" s="19" t="s">
        <v>545</v>
      </c>
      <c r="C88" s="20">
        <v>45572</v>
      </c>
      <c r="D88" s="21" t="s">
        <v>115</v>
      </c>
      <c r="E88" s="20">
        <v>46073</v>
      </c>
      <c r="F88" s="13">
        <v>501</v>
      </c>
      <c r="G88" s="18" t="s">
        <v>147</v>
      </c>
      <c r="H88" s="18" t="s">
        <v>28</v>
      </c>
      <c r="I88" s="18" t="s">
        <v>18</v>
      </c>
      <c r="J88" s="18" t="s">
        <v>17</v>
      </c>
      <c r="K88" s="18" t="s">
        <v>18</v>
      </c>
      <c r="L88" s="18" t="s">
        <v>19</v>
      </c>
      <c r="M88" s="18" t="s">
        <v>29</v>
      </c>
      <c r="N88" s="18" t="s">
        <v>214</v>
      </c>
      <c r="O88" s="18" t="s">
        <v>21</v>
      </c>
      <c r="P88" s="18" t="s">
        <v>17</v>
      </c>
      <c r="Q88" s="18" t="s">
        <v>27</v>
      </c>
      <c r="R88" s="18"/>
      <c r="S88" s="18" t="s">
        <v>23</v>
      </c>
      <c r="T88" s="18" t="s">
        <v>23</v>
      </c>
      <c r="U88" s="18" t="s">
        <v>23</v>
      </c>
      <c r="V88" s="31"/>
      <c r="W88" s="31"/>
      <c r="X88" s="31"/>
    </row>
    <row r="89" spans="1:24" s="22" customFormat="1" ht="14.1" customHeight="1" x14ac:dyDescent="0.25">
      <c r="A89" s="18" t="s">
        <v>551</v>
      </c>
      <c r="B89" s="19" t="s">
        <v>551</v>
      </c>
      <c r="C89" s="20">
        <v>45609</v>
      </c>
      <c r="D89" s="21" t="s">
        <v>115</v>
      </c>
      <c r="E89" s="20">
        <v>46073</v>
      </c>
      <c r="F89" s="13">
        <v>464</v>
      </c>
      <c r="G89" s="18" t="s">
        <v>552</v>
      </c>
      <c r="H89" s="18" t="s">
        <v>45</v>
      </c>
      <c r="I89" s="18" t="s">
        <v>16</v>
      </c>
      <c r="J89" s="18"/>
      <c r="K89" s="18" t="s">
        <v>18</v>
      </c>
      <c r="L89" s="18" t="s">
        <v>19</v>
      </c>
      <c r="M89" s="18" t="s">
        <v>553</v>
      </c>
      <c r="N89" s="18" t="s">
        <v>554</v>
      </c>
      <c r="O89" s="18" t="s">
        <v>21</v>
      </c>
      <c r="P89" s="18" t="s">
        <v>30</v>
      </c>
      <c r="Q89" s="18" t="s">
        <v>27</v>
      </c>
      <c r="R89" s="18"/>
      <c r="S89" s="18" t="s">
        <v>22</v>
      </c>
      <c r="T89" s="18" t="s">
        <v>23</v>
      </c>
      <c r="U89" s="18" t="s">
        <v>35</v>
      </c>
      <c r="V89" s="31"/>
      <c r="W89" s="31"/>
      <c r="X89" s="31"/>
    </row>
    <row r="90" spans="1:24" s="22" customFormat="1" ht="14.1" customHeight="1" x14ac:dyDescent="0.25">
      <c r="A90" s="18" t="s">
        <v>555</v>
      </c>
      <c r="B90" s="19" t="s">
        <v>555</v>
      </c>
      <c r="C90" s="20">
        <v>45612</v>
      </c>
      <c r="D90" s="21" t="s">
        <v>115</v>
      </c>
      <c r="E90" s="20">
        <v>46073</v>
      </c>
      <c r="F90" s="13">
        <v>461</v>
      </c>
      <c r="G90" s="18" t="s">
        <v>556</v>
      </c>
      <c r="H90" s="18" t="s">
        <v>28</v>
      </c>
      <c r="I90" s="18" t="s">
        <v>16</v>
      </c>
      <c r="J90" s="18" t="s">
        <v>26</v>
      </c>
      <c r="K90" s="18" t="s">
        <v>18</v>
      </c>
      <c r="L90" s="18"/>
      <c r="M90" s="18" t="s">
        <v>20</v>
      </c>
      <c r="N90" s="18" t="s">
        <v>342</v>
      </c>
      <c r="O90" s="18" t="s">
        <v>21</v>
      </c>
      <c r="P90" s="18"/>
      <c r="Q90" s="18"/>
      <c r="R90" s="18"/>
      <c r="S90" s="18" t="s">
        <v>23</v>
      </c>
      <c r="T90" s="18" t="s">
        <v>23</v>
      </c>
      <c r="U90" s="18" t="s">
        <v>24</v>
      </c>
      <c r="V90" s="31"/>
      <c r="W90" s="31"/>
      <c r="X90" s="31"/>
    </row>
    <row r="91" spans="1:24" s="22" customFormat="1" ht="14.1" customHeight="1" x14ac:dyDescent="0.25">
      <c r="A91" s="18" t="s">
        <v>462</v>
      </c>
      <c r="B91" s="19" t="s">
        <v>462</v>
      </c>
      <c r="C91" s="20">
        <v>45420</v>
      </c>
      <c r="D91" s="21" t="s">
        <v>114</v>
      </c>
      <c r="E91" s="20">
        <v>46150</v>
      </c>
      <c r="F91" s="13">
        <v>730</v>
      </c>
      <c r="G91" s="18" t="s">
        <v>463</v>
      </c>
      <c r="H91" s="18" t="s">
        <v>28</v>
      </c>
      <c r="I91" s="18"/>
      <c r="J91" s="18"/>
      <c r="K91" s="18" t="s">
        <v>18</v>
      </c>
      <c r="L91" s="18" t="s">
        <v>44</v>
      </c>
      <c r="M91" s="18" t="s">
        <v>20</v>
      </c>
      <c r="N91" s="18" t="s">
        <v>229</v>
      </c>
      <c r="O91" s="18" t="s">
        <v>21</v>
      </c>
      <c r="P91" s="18"/>
      <c r="Q91" s="18"/>
      <c r="R91" s="18"/>
      <c r="S91" s="18" t="s">
        <v>22</v>
      </c>
      <c r="T91" s="18" t="s">
        <v>23</v>
      </c>
      <c r="U91" s="18" t="s">
        <v>24</v>
      </c>
      <c r="V91" s="31"/>
      <c r="W91" s="31"/>
      <c r="X91" s="31"/>
    </row>
    <row r="92" spans="1:24" s="22" customFormat="1" ht="14.1" customHeight="1" x14ac:dyDescent="0.25">
      <c r="A92" s="18" t="s">
        <v>498</v>
      </c>
      <c r="B92" s="19" t="s">
        <v>498</v>
      </c>
      <c r="C92" s="20">
        <v>45488</v>
      </c>
      <c r="D92" s="21" t="s">
        <v>114</v>
      </c>
      <c r="E92" s="20">
        <v>46150</v>
      </c>
      <c r="F92" s="13">
        <v>662</v>
      </c>
      <c r="G92" s="18" t="s">
        <v>499</v>
      </c>
      <c r="H92" s="18" t="s">
        <v>28</v>
      </c>
      <c r="I92" s="18"/>
      <c r="J92" s="18" t="s">
        <v>26</v>
      </c>
      <c r="K92" s="18" t="s">
        <v>18</v>
      </c>
      <c r="L92" s="18" t="s">
        <v>19</v>
      </c>
      <c r="M92" s="18" t="s">
        <v>20</v>
      </c>
      <c r="N92" s="18" t="s">
        <v>500</v>
      </c>
      <c r="O92" s="18" t="s">
        <v>21</v>
      </c>
      <c r="P92" s="18" t="s">
        <v>26</v>
      </c>
      <c r="Q92" s="18" t="s">
        <v>27</v>
      </c>
      <c r="R92" s="18"/>
      <c r="S92" s="18" t="s">
        <v>22</v>
      </c>
      <c r="T92" s="18" t="s">
        <v>23</v>
      </c>
      <c r="U92" s="18" t="s">
        <v>23</v>
      </c>
      <c r="V92" s="31"/>
      <c r="W92" s="31"/>
      <c r="X92" s="31"/>
    </row>
    <row r="93" spans="1:24" s="22" customFormat="1" ht="14.1" customHeight="1" x14ac:dyDescent="0.25">
      <c r="A93" s="18" t="s">
        <v>501</v>
      </c>
      <c r="B93" s="19" t="s">
        <v>501</v>
      </c>
      <c r="C93" s="20">
        <v>45491</v>
      </c>
      <c r="D93" s="21" t="s">
        <v>114</v>
      </c>
      <c r="E93" s="20">
        <v>46150</v>
      </c>
      <c r="F93" s="13">
        <v>659</v>
      </c>
      <c r="G93" s="18" t="s">
        <v>502</v>
      </c>
      <c r="H93" s="18" t="s">
        <v>28</v>
      </c>
      <c r="I93" s="18"/>
      <c r="J93" s="18"/>
      <c r="K93" s="18" t="s">
        <v>18</v>
      </c>
      <c r="L93" s="18"/>
      <c r="M93" s="18" t="s">
        <v>29</v>
      </c>
      <c r="N93" s="18" t="s">
        <v>354</v>
      </c>
      <c r="O93" s="18" t="s">
        <v>21</v>
      </c>
      <c r="P93" s="18"/>
      <c r="Q93" s="18"/>
      <c r="R93" s="18"/>
      <c r="S93" s="18" t="s">
        <v>22</v>
      </c>
      <c r="T93" s="18" t="s">
        <v>23</v>
      </c>
      <c r="U93" s="18" t="s">
        <v>24</v>
      </c>
      <c r="V93" s="31"/>
      <c r="W93" s="31"/>
      <c r="X93" s="31"/>
    </row>
    <row r="94" spans="1:24" s="22" customFormat="1" ht="14.1" customHeight="1" x14ac:dyDescent="0.25">
      <c r="A94" s="18" t="s">
        <v>508</v>
      </c>
      <c r="B94" s="19" t="s">
        <v>508</v>
      </c>
      <c r="C94" s="20">
        <v>45505</v>
      </c>
      <c r="D94" s="21" t="s">
        <v>114</v>
      </c>
      <c r="E94" s="20">
        <v>46150</v>
      </c>
      <c r="F94" s="13">
        <v>645</v>
      </c>
      <c r="G94" s="18" t="s">
        <v>509</v>
      </c>
      <c r="H94" s="18" t="s">
        <v>28</v>
      </c>
      <c r="I94" s="18"/>
      <c r="J94" s="18"/>
      <c r="K94" s="18" t="s">
        <v>18</v>
      </c>
      <c r="L94" s="18"/>
      <c r="M94" s="18" t="s">
        <v>29</v>
      </c>
      <c r="N94" s="18" t="s">
        <v>226</v>
      </c>
      <c r="O94" s="18" t="s">
        <v>21</v>
      </c>
      <c r="P94" s="18"/>
      <c r="Q94" s="18"/>
      <c r="R94" s="18"/>
      <c r="S94" s="18" t="s">
        <v>22</v>
      </c>
      <c r="T94" s="18" t="s">
        <v>23</v>
      </c>
      <c r="U94" s="18" t="s">
        <v>24</v>
      </c>
      <c r="V94" s="31"/>
      <c r="W94" s="31"/>
      <c r="X94" s="31"/>
    </row>
    <row r="95" spans="1:24" s="22" customFormat="1" ht="14.1" customHeight="1" x14ac:dyDescent="0.25">
      <c r="A95" s="18" t="s">
        <v>510</v>
      </c>
      <c r="B95" s="19" t="s">
        <v>510</v>
      </c>
      <c r="C95" s="20">
        <v>45506</v>
      </c>
      <c r="D95" s="21" t="s">
        <v>115</v>
      </c>
      <c r="E95" s="20">
        <v>46150</v>
      </c>
      <c r="F95" s="13">
        <v>644</v>
      </c>
      <c r="G95" s="18" t="s">
        <v>25</v>
      </c>
      <c r="H95" s="18" t="s">
        <v>28</v>
      </c>
      <c r="I95" s="18"/>
      <c r="J95" s="18" t="s">
        <v>17</v>
      </c>
      <c r="K95" s="18" t="s">
        <v>18</v>
      </c>
      <c r="L95" s="18" t="s">
        <v>19</v>
      </c>
      <c r="M95" s="18" t="s">
        <v>29</v>
      </c>
      <c r="N95" s="18" t="s">
        <v>511</v>
      </c>
      <c r="O95" s="18" t="s">
        <v>21</v>
      </c>
      <c r="P95" s="18"/>
      <c r="Q95" s="18"/>
      <c r="R95" s="18"/>
      <c r="S95" s="18" t="s">
        <v>22</v>
      </c>
      <c r="T95" s="18" t="s">
        <v>23</v>
      </c>
      <c r="U95" s="18" t="s">
        <v>24</v>
      </c>
      <c r="V95" s="31"/>
      <c r="W95" s="31"/>
      <c r="X95" s="31"/>
    </row>
    <row r="96" spans="1:24" s="22" customFormat="1" ht="14.1" customHeight="1" x14ac:dyDescent="0.25">
      <c r="A96" s="18" t="s">
        <v>533</v>
      </c>
      <c r="B96" s="19" t="s">
        <v>533</v>
      </c>
      <c r="C96" s="20">
        <v>45540</v>
      </c>
      <c r="D96" s="21" t="s">
        <v>115</v>
      </c>
      <c r="E96" s="20">
        <v>46150</v>
      </c>
      <c r="F96" s="13">
        <v>610</v>
      </c>
      <c r="G96" s="18" t="s">
        <v>534</v>
      </c>
      <c r="H96" s="18" t="s">
        <v>28</v>
      </c>
      <c r="I96" s="18" t="s">
        <v>18</v>
      </c>
      <c r="J96" s="18"/>
      <c r="K96" s="18" t="s">
        <v>18</v>
      </c>
      <c r="L96" s="18"/>
      <c r="M96" s="18" t="s">
        <v>20</v>
      </c>
      <c r="N96" s="18" t="s">
        <v>505</v>
      </c>
      <c r="O96" s="18" t="s">
        <v>21</v>
      </c>
      <c r="P96" s="18"/>
      <c r="Q96" s="18"/>
      <c r="R96" s="18"/>
      <c r="S96" s="18" t="s">
        <v>23</v>
      </c>
      <c r="T96" s="18" t="s">
        <v>23</v>
      </c>
      <c r="U96" s="18" t="s">
        <v>24</v>
      </c>
      <c r="V96" s="31"/>
      <c r="W96" s="31"/>
      <c r="X96" s="31"/>
    </row>
    <row r="97" spans="1:24" s="22" customFormat="1" ht="14.1" customHeight="1" x14ac:dyDescent="0.25">
      <c r="A97" s="18" t="s">
        <v>542</v>
      </c>
      <c r="B97" s="19" t="s">
        <v>542</v>
      </c>
      <c r="C97" s="20">
        <v>45548</v>
      </c>
      <c r="D97" s="21" t="s">
        <v>114</v>
      </c>
      <c r="E97" s="20">
        <v>46150</v>
      </c>
      <c r="F97" s="13">
        <v>602</v>
      </c>
      <c r="G97" s="18" t="s">
        <v>543</v>
      </c>
      <c r="H97" s="18" t="s">
        <v>28</v>
      </c>
      <c r="I97" s="18" t="s">
        <v>18</v>
      </c>
      <c r="J97" s="18" t="s">
        <v>17</v>
      </c>
      <c r="K97" s="18" t="s">
        <v>18</v>
      </c>
      <c r="L97" s="18" t="s">
        <v>19</v>
      </c>
      <c r="M97" s="18" t="s">
        <v>20</v>
      </c>
      <c r="N97" s="18" t="s">
        <v>544</v>
      </c>
      <c r="O97" s="18" t="s">
        <v>21</v>
      </c>
      <c r="P97" s="18" t="s">
        <v>17</v>
      </c>
      <c r="Q97" s="18" t="s">
        <v>27</v>
      </c>
      <c r="R97" s="18"/>
      <c r="S97" s="18" t="s">
        <v>22</v>
      </c>
      <c r="T97" s="18" t="s">
        <v>23</v>
      </c>
      <c r="U97" s="18" t="s">
        <v>23</v>
      </c>
      <c r="V97" s="31"/>
      <c r="W97" s="31"/>
      <c r="X97" s="31"/>
    </row>
    <row r="98" spans="1:24" s="22" customFormat="1" ht="14.1" customHeight="1" x14ac:dyDescent="0.25">
      <c r="A98" s="18" t="s">
        <v>546</v>
      </c>
      <c r="B98" s="19" t="s">
        <v>546</v>
      </c>
      <c r="C98" s="20">
        <v>45589</v>
      </c>
      <c r="D98" s="21" t="s">
        <v>114</v>
      </c>
      <c r="E98" s="20">
        <v>46150</v>
      </c>
      <c r="F98" s="13">
        <v>561</v>
      </c>
      <c r="G98" s="18" t="s">
        <v>547</v>
      </c>
      <c r="H98" s="18" t="s">
        <v>28</v>
      </c>
      <c r="I98" s="18" t="s">
        <v>18</v>
      </c>
      <c r="J98" s="18" t="s">
        <v>43</v>
      </c>
      <c r="K98" s="18" t="s">
        <v>18</v>
      </c>
      <c r="L98" s="18" t="s">
        <v>19</v>
      </c>
      <c r="M98" s="18" t="s">
        <v>29</v>
      </c>
      <c r="N98" s="18" t="s">
        <v>229</v>
      </c>
      <c r="O98" s="18" t="s">
        <v>21</v>
      </c>
      <c r="P98" s="18"/>
      <c r="Q98" s="18"/>
      <c r="R98" s="18"/>
      <c r="S98" s="18" t="s">
        <v>22</v>
      </c>
      <c r="T98" s="18" t="s">
        <v>23</v>
      </c>
      <c r="U98" s="18" t="s">
        <v>24</v>
      </c>
      <c r="V98" s="31"/>
      <c r="W98" s="31"/>
      <c r="X98" s="31"/>
    </row>
    <row r="99" spans="1:24" s="22" customFormat="1" ht="14.1" customHeight="1" x14ac:dyDescent="0.25">
      <c r="A99" s="18" t="s">
        <v>548</v>
      </c>
      <c r="B99" s="19" t="s">
        <v>548</v>
      </c>
      <c r="C99" s="20">
        <v>45597</v>
      </c>
      <c r="D99" s="21" t="s">
        <v>114</v>
      </c>
      <c r="E99" s="20">
        <v>46150</v>
      </c>
      <c r="F99" s="13">
        <v>553</v>
      </c>
      <c r="G99" s="18" t="s">
        <v>549</v>
      </c>
      <c r="H99" s="18" t="s">
        <v>45</v>
      </c>
      <c r="I99" s="18" t="s">
        <v>18</v>
      </c>
      <c r="J99" s="18" t="s">
        <v>17</v>
      </c>
      <c r="K99" s="18" t="s">
        <v>18</v>
      </c>
      <c r="L99" s="18" t="s">
        <v>19</v>
      </c>
      <c r="M99" s="18" t="s">
        <v>31</v>
      </c>
      <c r="N99" s="18" t="s">
        <v>550</v>
      </c>
      <c r="O99" s="18" t="s">
        <v>21</v>
      </c>
      <c r="P99" s="18" t="s">
        <v>17</v>
      </c>
      <c r="Q99" s="18" t="s">
        <v>27</v>
      </c>
      <c r="R99" s="18"/>
      <c r="S99" s="18" t="s">
        <v>23</v>
      </c>
      <c r="T99" s="18" t="s">
        <v>23</v>
      </c>
      <c r="U99" s="18" t="s">
        <v>23</v>
      </c>
      <c r="V99" s="31"/>
      <c r="W99" s="31"/>
      <c r="X99" s="31"/>
    </row>
    <row r="100" spans="1:24" s="22" customFormat="1" ht="14.1" customHeight="1" x14ac:dyDescent="0.25">
      <c r="A100" s="18" t="s">
        <v>557</v>
      </c>
      <c r="B100" s="19" t="s">
        <v>557</v>
      </c>
      <c r="C100" s="20">
        <v>45628</v>
      </c>
      <c r="D100" s="21" t="s">
        <v>115</v>
      </c>
      <c r="E100" s="20">
        <v>46150</v>
      </c>
      <c r="F100" s="13">
        <v>522</v>
      </c>
      <c r="G100" s="18" t="s">
        <v>317</v>
      </c>
      <c r="H100" s="18" t="s">
        <v>28</v>
      </c>
      <c r="I100" s="18" t="s">
        <v>18</v>
      </c>
      <c r="J100" s="18"/>
      <c r="K100" s="18" t="s">
        <v>18</v>
      </c>
      <c r="L100" s="18" t="s">
        <v>19</v>
      </c>
      <c r="M100" s="18" t="s">
        <v>29</v>
      </c>
      <c r="N100" s="18" t="s">
        <v>383</v>
      </c>
      <c r="O100" s="18" t="s">
        <v>21</v>
      </c>
      <c r="P100" s="18"/>
      <c r="Q100" s="18"/>
      <c r="R100" s="18"/>
      <c r="S100" s="18" t="s">
        <v>22</v>
      </c>
      <c r="T100" s="18" t="s">
        <v>23</v>
      </c>
      <c r="U100" s="18" t="s">
        <v>24</v>
      </c>
      <c r="V100" s="31"/>
      <c r="W100" s="31"/>
      <c r="X100" s="31"/>
    </row>
    <row r="101" spans="1:24" s="22" customFormat="1" ht="14.1" customHeight="1" x14ac:dyDescent="0.25">
      <c r="A101" s="18" t="s">
        <v>558</v>
      </c>
      <c r="B101" s="19" t="s">
        <v>558</v>
      </c>
      <c r="C101" s="20">
        <v>45631</v>
      </c>
      <c r="D101" s="21" t="s">
        <v>115</v>
      </c>
      <c r="E101" s="20">
        <v>46150</v>
      </c>
      <c r="F101" s="13">
        <v>519</v>
      </c>
      <c r="G101" s="18" t="s">
        <v>559</v>
      </c>
      <c r="H101" s="18" t="s">
        <v>28</v>
      </c>
      <c r="I101" s="18" t="s">
        <v>16</v>
      </c>
      <c r="J101" s="18" t="s">
        <v>135</v>
      </c>
      <c r="K101" s="18" t="s">
        <v>18</v>
      </c>
      <c r="L101" s="18" t="s">
        <v>172</v>
      </c>
      <c r="M101" s="18" t="s">
        <v>20</v>
      </c>
      <c r="N101" s="18" t="s">
        <v>560</v>
      </c>
      <c r="O101" s="18" t="s">
        <v>21</v>
      </c>
      <c r="P101" s="18" t="s">
        <v>135</v>
      </c>
      <c r="Q101" s="18" t="s">
        <v>27</v>
      </c>
      <c r="R101" s="18"/>
      <c r="S101" s="18" t="s">
        <v>23</v>
      </c>
      <c r="T101" s="18" t="s">
        <v>23</v>
      </c>
      <c r="U101" s="18" t="s">
        <v>23</v>
      </c>
      <c r="V101" s="31"/>
      <c r="W101" s="31"/>
      <c r="X101" s="31"/>
    </row>
    <row r="102" spans="1:24" s="22" customFormat="1" ht="14.1" customHeight="1" x14ac:dyDescent="0.25">
      <c r="A102" s="18" t="s">
        <v>561</v>
      </c>
      <c r="B102" s="19" t="s">
        <v>561</v>
      </c>
      <c r="C102" s="20">
        <v>45631</v>
      </c>
      <c r="D102" s="21" t="s">
        <v>115</v>
      </c>
      <c r="E102" s="20">
        <v>46150</v>
      </c>
      <c r="F102" s="13">
        <v>519</v>
      </c>
      <c r="G102" s="18" t="s">
        <v>562</v>
      </c>
      <c r="H102" s="18" t="s">
        <v>28</v>
      </c>
      <c r="I102" s="18" t="s">
        <v>18</v>
      </c>
      <c r="J102" s="18" t="s">
        <v>17</v>
      </c>
      <c r="K102" s="18" t="s">
        <v>18</v>
      </c>
      <c r="L102" s="18" t="s">
        <v>19</v>
      </c>
      <c r="M102" s="18" t="s">
        <v>29</v>
      </c>
      <c r="N102" s="18" t="s">
        <v>516</v>
      </c>
      <c r="O102" s="18" t="s">
        <v>21</v>
      </c>
      <c r="P102" s="18"/>
      <c r="Q102" s="18"/>
      <c r="R102" s="18"/>
      <c r="S102" s="18" t="s">
        <v>23</v>
      </c>
      <c r="T102" s="18" t="s">
        <v>23</v>
      </c>
      <c r="U102" s="18" t="s">
        <v>24</v>
      </c>
      <c r="V102" s="31"/>
      <c r="W102" s="31"/>
      <c r="X102" s="31"/>
    </row>
    <row r="103" spans="1:24" s="22" customFormat="1" ht="14.1" customHeight="1" x14ac:dyDescent="0.25">
      <c r="A103" s="18" t="s">
        <v>563</v>
      </c>
      <c r="B103" s="19" t="s">
        <v>563</v>
      </c>
      <c r="C103" s="20">
        <v>45638</v>
      </c>
      <c r="D103" s="21" t="s">
        <v>114</v>
      </c>
      <c r="E103" s="20">
        <v>46150</v>
      </c>
      <c r="F103" s="13">
        <v>512</v>
      </c>
      <c r="G103" s="18" t="s">
        <v>564</v>
      </c>
      <c r="H103" s="18" t="s">
        <v>28</v>
      </c>
      <c r="I103" s="18" t="s">
        <v>16</v>
      </c>
      <c r="J103" s="18" t="s">
        <v>17</v>
      </c>
      <c r="K103" s="18" t="s">
        <v>18</v>
      </c>
      <c r="L103" s="18" t="s">
        <v>19</v>
      </c>
      <c r="M103" s="18" t="s">
        <v>29</v>
      </c>
      <c r="N103" s="18" t="s">
        <v>229</v>
      </c>
      <c r="O103" s="18" t="s">
        <v>21</v>
      </c>
      <c r="P103" s="18"/>
      <c r="Q103" s="18"/>
      <c r="R103" s="18"/>
      <c r="S103" s="18" t="s">
        <v>22</v>
      </c>
      <c r="T103" s="18" t="s">
        <v>23</v>
      </c>
      <c r="U103" s="18" t="s">
        <v>24</v>
      </c>
      <c r="V103" s="31"/>
      <c r="W103" s="31"/>
      <c r="X103" s="31"/>
    </row>
    <row r="104" spans="1:24" s="22" customFormat="1" ht="14.1" customHeight="1" x14ac:dyDescent="0.25">
      <c r="A104" s="18" t="s">
        <v>565</v>
      </c>
      <c r="B104" s="19" t="s">
        <v>565</v>
      </c>
      <c r="C104" s="20">
        <v>45646</v>
      </c>
      <c r="D104" s="21" t="s">
        <v>114</v>
      </c>
      <c r="E104" s="20">
        <v>46150</v>
      </c>
      <c r="F104" s="13">
        <v>504</v>
      </c>
      <c r="G104" s="18" t="s">
        <v>566</v>
      </c>
      <c r="H104" s="18" t="s">
        <v>28</v>
      </c>
      <c r="I104" s="18" t="s">
        <v>18</v>
      </c>
      <c r="J104" s="18" t="s">
        <v>26</v>
      </c>
      <c r="K104" s="18" t="s">
        <v>18</v>
      </c>
      <c r="L104" s="18" t="s">
        <v>143</v>
      </c>
      <c r="M104" s="18" t="s">
        <v>31</v>
      </c>
      <c r="N104" s="18" t="s">
        <v>214</v>
      </c>
      <c r="O104" s="18" t="s">
        <v>21</v>
      </c>
      <c r="P104" s="18" t="s">
        <v>26</v>
      </c>
      <c r="Q104" s="18" t="s">
        <v>27</v>
      </c>
      <c r="R104" s="18"/>
      <c r="S104" s="18" t="s">
        <v>22</v>
      </c>
      <c r="T104" s="18" t="s">
        <v>23</v>
      </c>
      <c r="U104" s="18" t="s">
        <v>23</v>
      </c>
      <c r="V104" s="31"/>
      <c r="W104" s="31"/>
      <c r="X104" s="31"/>
    </row>
    <row r="105" spans="1:24" s="22" customFormat="1" ht="14.1" customHeight="1" x14ac:dyDescent="0.25">
      <c r="A105" s="18" t="s">
        <v>567</v>
      </c>
      <c r="B105" s="19" t="s">
        <v>567</v>
      </c>
      <c r="C105" s="20">
        <v>45660</v>
      </c>
      <c r="D105" s="21" t="s">
        <v>115</v>
      </c>
      <c r="E105" s="20">
        <v>46150</v>
      </c>
      <c r="F105" s="13">
        <v>490</v>
      </c>
      <c r="G105" s="18" t="s">
        <v>568</v>
      </c>
      <c r="H105" s="18" t="s">
        <v>28</v>
      </c>
      <c r="I105" s="18" t="s">
        <v>18</v>
      </c>
      <c r="J105" s="18" t="s">
        <v>43</v>
      </c>
      <c r="K105" s="18" t="s">
        <v>18</v>
      </c>
      <c r="L105" s="18" t="s">
        <v>19</v>
      </c>
      <c r="M105" s="18" t="s">
        <v>29</v>
      </c>
      <c r="N105" s="18" t="s">
        <v>493</v>
      </c>
      <c r="O105" s="18" t="s">
        <v>21</v>
      </c>
      <c r="P105" s="18"/>
      <c r="Q105" s="18"/>
      <c r="R105" s="18"/>
      <c r="S105" s="18" t="s">
        <v>22</v>
      </c>
      <c r="T105" s="18" t="s">
        <v>23</v>
      </c>
      <c r="U105" s="18" t="s">
        <v>24</v>
      </c>
      <c r="V105" s="31"/>
      <c r="W105" s="31"/>
      <c r="X105" s="31"/>
    </row>
    <row r="106" spans="1:24" s="22" customFormat="1" ht="14.1" customHeight="1" x14ac:dyDescent="0.25">
      <c r="A106" s="18" t="s">
        <v>569</v>
      </c>
      <c r="B106" s="19" t="s">
        <v>569</v>
      </c>
      <c r="C106" s="20">
        <v>45663</v>
      </c>
      <c r="D106" s="21" t="s">
        <v>115</v>
      </c>
      <c r="E106" s="20">
        <v>46150</v>
      </c>
      <c r="F106" s="13">
        <v>487</v>
      </c>
      <c r="G106" s="18" t="s">
        <v>297</v>
      </c>
      <c r="H106" s="18" t="s">
        <v>28</v>
      </c>
      <c r="I106" s="18" t="s">
        <v>16</v>
      </c>
      <c r="J106" s="18" t="s">
        <v>17</v>
      </c>
      <c r="K106" s="18" t="s">
        <v>18</v>
      </c>
      <c r="L106" s="18" t="s">
        <v>19</v>
      </c>
      <c r="M106" s="18" t="s">
        <v>20</v>
      </c>
      <c r="N106" s="18" t="s">
        <v>206</v>
      </c>
      <c r="O106" s="18" t="s">
        <v>21</v>
      </c>
      <c r="P106" s="18"/>
      <c r="Q106" s="18"/>
      <c r="R106" s="18"/>
      <c r="S106" s="18" t="s">
        <v>22</v>
      </c>
      <c r="T106" s="18" t="s">
        <v>23</v>
      </c>
      <c r="U106" s="18" t="s">
        <v>24</v>
      </c>
      <c r="V106" s="31"/>
      <c r="W106" s="31"/>
      <c r="X106" s="31"/>
    </row>
    <row r="107" spans="1:24" s="22" customFormat="1" ht="14.1" customHeight="1" x14ac:dyDescent="0.25">
      <c r="A107" s="18" t="s">
        <v>570</v>
      </c>
      <c r="B107" s="19" t="s">
        <v>570</v>
      </c>
      <c r="C107" s="20">
        <v>45667</v>
      </c>
      <c r="D107" s="21" t="s">
        <v>115</v>
      </c>
      <c r="E107" s="20">
        <v>46150</v>
      </c>
      <c r="F107" s="13">
        <v>483</v>
      </c>
      <c r="G107" s="18" t="s">
        <v>571</v>
      </c>
      <c r="H107" s="18" t="s">
        <v>28</v>
      </c>
      <c r="I107" s="18" t="s">
        <v>18</v>
      </c>
      <c r="J107" s="18"/>
      <c r="K107" s="18"/>
      <c r="L107" s="18"/>
      <c r="M107" s="18" t="s">
        <v>20</v>
      </c>
      <c r="N107" s="18" t="s">
        <v>349</v>
      </c>
      <c r="O107" s="18" t="s">
        <v>34</v>
      </c>
      <c r="P107" s="18"/>
      <c r="Q107" s="18"/>
      <c r="R107" s="18"/>
      <c r="S107" s="18" t="s">
        <v>22</v>
      </c>
      <c r="T107" s="18" t="s">
        <v>23</v>
      </c>
      <c r="U107" s="18" t="s">
        <v>24</v>
      </c>
      <c r="V107" s="31"/>
      <c r="W107" s="31"/>
      <c r="X107" s="31"/>
    </row>
    <row r="108" spans="1:24" s="22" customFormat="1" ht="14.1" customHeight="1" x14ac:dyDescent="0.25">
      <c r="A108" s="18" t="s">
        <v>572</v>
      </c>
      <c r="B108" s="19" t="s">
        <v>572</v>
      </c>
      <c r="C108" s="20">
        <v>45700</v>
      </c>
      <c r="D108" s="21" t="s">
        <v>114</v>
      </c>
      <c r="E108" s="20">
        <v>46150</v>
      </c>
      <c r="F108" s="13">
        <v>450</v>
      </c>
      <c r="G108" s="18" t="s">
        <v>499</v>
      </c>
      <c r="H108" s="18" t="s">
        <v>28</v>
      </c>
      <c r="I108" s="18" t="s">
        <v>18</v>
      </c>
      <c r="J108" s="18" t="s">
        <v>26</v>
      </c>
      <c r="K108" s="18" t="s">
        <v>18</v>
      </c>
      <c r="L108" s="18" t="s">
        <v>19</v>
      </c>
      <c r="M108" s="18" t="s">
        <v>29</v>
      </c>
      <c r="N108" s="18" t="s">
        <v>487</v>
      </c>
      <c r="O108" s="18" t="s">
        <v>21</v>
      </c>
      <c r="P108" s="18" t="s">
        <v>26</v>
      </c>
      <c r="Q108" s="18" t="s">
        <v>27</v>
      </c>
      <c r="R108" s="18"/>
      <c r="S108" s="18" t="s">
        <v>22</v>
      </c>
      <c r="T108" s="18" t="s">
        <v>23</v>
      </c>
      <c r="U108" s="18" t="s">
        <v>23</v>
      </c>
      <c r="V108" s="31"/>
      <c r="W108" s="31"/>
      <c r="X108" s="31"/>
    </row>
    <row r="109" spans="1:24" s="22" customFormat="1" ht="14.1" customHeight="1" x14ac:dyDescent="0.25">
      <c r="A109" s="18" t="s">
        <v>573</v>
      </c>
      <c r="B109" s="19" t="s">
        <v>573</v>
      </c>
      <c r="C109" s="20">
        <v>45747</v>
      </c>
      <c r="D109" s="21" t="s">
        <v>114</v>
      </c>
      <c r="E109" s="20">
        <v>46150</v>
      </c>
      <c r="F109" s="13">
        <v>403</v>
      </c>
      <c r="G109" s="18" t="s">
        <v>50</v>
      </c>
      <c r="H109" s="18" t="s">
        <v>28</v>
      </c>
      <c r="I109" s="18" t="s">
        <v>18</v>
      </c>
      <c r="J109" s="18" t="s">
        <v>26</v>
      </c>
      <c r="K109" s="18" t="s">
        <v>18</v>
      </c>
      <c r="L109" s="18" t="s">
        <v>19</v>
      </c>
      <c r="M109" s="18" t="s">
        <v>29</v>
      </c>
      <c r="N109" s="18" t="s">
        <v>233</v>
      </c>
      <c r="O109" s="18" t="s">
        <v>21</v>
      </c>
      <c r="P109" s="18" t="s">
        <v>26</v>
      </c>
      <c r="Q109" s="18" t="s">
        <v>27</v>
      </c>
      <c r="R109" s="18"/>
      <c r="S109" s="18" t="s">
        <v>22</v>
      </c>
      <c r="T109" s="18" t="s">
        <v>23</v>
      </c>
      <c r="U109" s="18" t="s">
        <v>23</v>
      </c>
      <c r="V109" s="31"/>
      <c r="W109" s="31"/>
      <c r="X109" s="31"/>
    </row>
    <row r="110" spans="1:24" s="22" customFormat="1" ht="14.1" customHeight="1" x14ac:dyDescent="0.25">
      <c r="A110" s="37" t="s">
        <v>574</v>
      </c>
      <c r="B110" s="19" t="s">
        <v>574</v>
      </c>
      <c r="C110" s="20">
        <v>45853</v>
      </c>
      <c r="D110" s="21" t="s">
        <v>114</v>
      </c>
      <c r="E110" s="20">
        <v>46150</v>
      </c>
      <c r="F110" s="13">
        <v>297</v>
      </c>
      <c r="G110" s="38" t="s">
        <v>575</v>
      </c>
      <c r="H110" s="38" t="s">
        <v>145</v>
      </c>
      <c r="I110" s="38" t="s">
        <v>18</v>
      </c>
      <c r="J110" s="38" t="s">
        <v>26</v>
      </c>
      <c r="K110" s="38" t="s">
        <v>18</v>
      </c>
      <c r="L110" s="38"/>
      <c r="M110" s="38" t="s">
        <v>29</v>
      </c>
      <c r="N110" s="38" t="s">
        <v>346</v>
      </c>
      <c r="O110" s="38" t="s">
        <v>21</v>
      </c>
      <c r="P110" s="38" t="s">
        <v>26</v>
      </c>
      <c r="Q110" s="38" t="s">
        <v>27</v>
      </c>
      <c r="R110" s="38"/>
      <c r="S110" s="38" t="s">
        <v>22</v>
      </c>
      <c r="T110" s="38" t="s">
        <v>23</v>
      </c>
      <c r="U110" s="38" t="s">
        <v>23</v>
      </c>
      <c r="V110" s="31"/>
      <c r="W110" s="31"/>
      <c r="X110" s="31"/>
    </row>
  </sheetData>
  <sortState ref="A2:X110">
    <sortCondition ref="E2:E110"/>
  </sortState>
  <conditionalFormatting sqref="A2">
    <cfRule type="duplicateValues" dxfId="107" priority="108"/>
  </conditionalFormatting>
  <conditionalFormatting sqref="A3">
    <cfRule type="duplicateValues" dxfId="106" priority="107"/>
  </conditionalFormatting>
  <conditionalFormatting sqref="A4">
    <cfRule type="duplicateValues" dxfId="105" priority="106"/>
  </conditionalFormatting>
  <conditionalFormatting sqref="A5">
    <cfRule type="duplicateValues" dxfId="104" priority="105"/>
  </conditionalFormatting>
  <conditionalFormatting sqref="A6">
    <cfRule type="duplicateValues" dxfId="103" priority="104"/>
  </conditionalFormatting>
  <conditionalFormatting sqref="A7">
    <cfRule type="duplicateValues" dxfId="102" priority="103"/>
  </conditionalFormatting>
  <conditionalFormatting sqref="A8">
    <cfRule type="duplicateValues" dxfId="101" priority="102"/>
  </conditionalFormatting>
  <conditionalFormatting sqref="A9">
    <cfRule type="duplicateValues" dxfId="100" priority="101"/>
  </conditionalFormatting>
  <conditionalFormatting sqref="A10">
    <cfRule type="duplicateValues" dxfId="99" priority="100"/>
  </conditionalFormatting>
  <conditionalFormatting sqref="A11">
    <cfRule type="duplicateValues" dxfId="98" priority="99"/>
  </conditionalFormatting>
  <conditionalFormatting sqref="A12">
    <cfRule type="duplicateValues" dxfId="97" priority="98"/>
  </conditionalFormatting>
  <conditionalFormatting sqref="A13">
    <cfRule type="duplicateValues" dxfId="96" priority="97"/>
  </conditionalFormatting>
  <conditionalFormatting sqref="A14">
    <cfRule type="duplicateValues" dxfId="95" priority="96"/>
  </conditionalFormatting>
  <conditionalFormatting sqref="A15">
    <cfRule type="duplicateValues" dxfId="94" priority="95"/>
  </conditionalFormatting>
  <conditionalFormatting sqref="A16">
    <cfRule type="duplicateValues" dxfId="93" priority="94"/>
  </conditionalFormatting>
  <conditionalFormatting sqref="A17">
    <cfRule type="duplicateValues" dxfId="92" priority="93"/>
  </conditionalFormatting>
  <conditionalFormatting sqref="A18">
    <cfRule type="duplicateValues" dxfId="91" priority="92"/>
  </conditionalFormatting>
  <conditionalFormatting sqref="A19">
    <cfRule type="duplicateValues" dxfId="90" priority="91"/>
  </conditionalFormatting>
  <conditionalFormatting sqref="A20">
    <cfRule type="duplicateValues" dxfId="89" priority="90"/>
  </conditionalFormatting>
  <conditionalFormatting sqref="A21">
    <cfRule type="duplicateValues" dxfId="88" priority="89"/>
  </conditionalFormatting>
  <conditionalFormatting sqref="A22">
    <cfRule type="duplicateValues" dxfId="87" priority="88"/>
  </conditionalFormatting>
  <conditionalFormatting sqref="A23">
    <cfRule type="duplicateValues" dxfId="86" priority="87"/>
  </conditionalFormatting>
  <conditionalFormatting sqref="A24">
    <cfRule type="duplicateValues" dxfId="85" priority="86"/>
  </conditionalFormatting>
  <conditionalFormatting sqref="A25">
    <cfRule type="duplicateValues" dxfId="84" priority="85"/>
  </conditionalFormatting>
  <conditionalFormatting sqref="A26">
    <cfRule type="duplicateValues" dxfId="83" priority="84"/>
  </conditionalFormatting>
  <conditionalFormatting sqref="A27">
    <cfRule type="duplicateValues" dxfId="82" priority="83"/>
  </conditionalFormatting>
  <conditionalFormatting sqref="A28">
    <cfRule type="duplicateValues" dxfId="81" priority="82"/>
  </conditionalFormatting>
  <conditionalFormatting sqref="A29">
    <cfRule type="duplicateValues" dxfId="80" priority="81"/>
  </conditionalFormatting>
  <conditionalFormatting sqref="A30">
    <cfRule type="duplicateValues" dxfId="79" priority="80"/>
  </conditionalFormatting>
  <conditionalFormatting sqref="A31">
    <cfRule type="duplicateValues" dxfId="78" priority="79"/>
  </conditionalFormatting>
  <conditionalFormatting sqref="A32">
    <cfRule type="duplicateValues" dxfId="77" priority="78"/>
  </conditionalFormatting>
  <conditionalFormatting sqref="A33">
    <cfRule type="duplicateValues" dxfId="76" priority="77"/>
  </conditionalFormatting>
  <conditionalFormatting sqref="A34">
    <cfRule type="duplicateValues" dxfId="75" priority="76"/>
  </conditionalFormatting>
  <conditionalFormatting sqref="A35">
    <cfRule type="duplicateValues" dxfId="74" priority="75"/>
  </conditionalFormatting>
  <conditionalFormatting sqref="A36">
    <cfRule type="duplicateValues" dxfId="73" priority="74"/>
  </conditionalFormatting>
  <conditionalFormatting sqref="A37">
    <cfRule type="duplicateValues" dxfId="72" priority="73"/>
  </conditionalFormatting>
  <conditionalFormatting sqref="A38">
    <cfRule type="duplicateValues" dxfId="71" priority="72"/>
  </conditionalFormatting>
  <conditionalFormatting sqref="A39">
    <cfRule type="duplicateValues" dxfId="70" priority="71"/>
  </conditionalFormatting>
  <conditionalFormatting sqref="A40">
    <cfRule type="duplicateValues" dxfId="69" priority="70"/>
  </conditionalFormatting>
  <conditionalFormatting sqref="A42">
    <cfRule type="duplicateValues" dxfId="68" priority="69"/>
  </conditionalFormatting>
  <conditionalFormatting sqref="A43">
    <cfRule type="duplicateValues" dxfId="67" priority="68"/>
  </conditionalFormatting>
  <conditionalFormatting sqref="A44">
    <cfRule type="duplicateValues" dxfId="66" priority="67"/>
  </conditionalFormatting>
  <conditionalFormatting sqref="A45">
    <cfRule type="duplicateValues" dxfId="65" priority="66"/>
  </conditionalFormatting>
  <conditionalFormatting sqref="A46">
    <cfRule type="duplicateValues" dxfId="64" priority="65"/>
  </conditionalFormatting>
  <conditionalFormatting sqref="A47">
    <cfRule type="duplicateValues" dxfId="63" priority="64"/>
  </conditionalFormatting>
  <conditionalFormatting sqref="A48">
    <cfRule type="duplicateValues" dxfId="62" priority="63"/>
  </conditionalFormatting>
  <conditionalFormatting sqref="A49">
    <cfRule type="duplicateValues" dxfId="61" priority="62"/>
  </conditionalFormatting>
  <conditionalFormatting sqref="A50">
    <cfRule type="duplicateValues" dxfId="60" priority="61"/>
  </conditionalFormatting>
  <conditionalFormatting sqref="A51">
    <cfRule type="duplicateValues" dxfId="59" priority="60"/>
  </conditionalFormatting>
  <conditionalFormatting sqref="A52">
    <cfRule type="duplicateValues" dxfId="58" priority="59"/>
  </conditionalFormatting>
  <conditionalFormatting sqref="A53">
    <cfRule type="duplicateValues" dxfId="57" priority="58"/>
  </conditionalFormatting>
  <conditionalFormatting sqref="A54">
    <cfRule type="duplicateValues" dxfId="56" priority="57"/>
  </conditionalFormatting>
  <conditionalFormatting sqref="A55">
    <cfRule type="duplicateValues" dxfId="55" priority="56"/>
  </conditionalFormatting>
  <conditionalFormatting sqref="A56">
    <cfRule type="duplicateValues" dxfId="54" priority="55"/>
  </conditionalFormatting>
  <conditionalFormatting sqref="A57">
    <cfRule type="duplicateValues" dxfId="53" priority="54"/>
  </conditionalFormatting>
  <conditionalFormatting sqref="A58">
    <cfRule type="duplicateValues" dxfId="52" priority="53"/>
  </conditionalFormatting>
  <conditionalFormatting sqref="A59">
    <cfRule type="duplicateValues" dxfId="51" priority="52"/>
  </conditionalFormatting>
  <conditionalFormatting sqref="A60">
    <cfRule type="duplicateValues" dxfId="50" priority="51"/>
  </conditionalFormatting>
  <conditionalFormatting sqref="A61">
    <cfRule type="duplicateValues" dxfId="49" priority="50"/>
  </conditionalFormatting>
  <conditionalFormatting sqref="A62">
    <cfRule type="duplicateValues" dxfId="48" priority="49"/>
  </conditionalFormatting>
  <conditionalFormatting sqref="A63">
    <cfRule type="duplicateValues" dxfId="47" priority="48"/>
  </conditionalFormatting>
  <conditionalFormatting sqref="A64">
    <cfRule type="duplicateValues" dxfId="46" priority="47"/>
  </conditionalFormatting>
  <conditionalFormatting sqref="A65">
    <cfRule type="duplicateValues" dxfId="45" priority="46"/>
  </conditionalFormatting>
  <conditionalFormatting sqref="A66">
    <cfRule type="duplicateValues" dxfId="44" priority="45"/>
  </conditionalFormatting>
  <conditionalFormatting sqref="A67">
    <cfRule type="duplicateValues" dxfId="43" priority="44"/>
  </conditionalFormatting>
  <conditionalFormatting sqref="A68">
    <cfRule type="duplicateValues" dxfId="42" priority="43"/>
  </conditionalFormatting>
  <conditionalFormatting sqref="A69">
    <cfRule type="duplicateValues" dxfId="41" priority="42"/>
  </conditionalFormatting>
  <conditionalFormatting sqref="A70">
    <cfRule type="duplicateValues" dxfId="40" priority="41"/>
  </conditionalFormatting>
  <conditionalFormatting sqref="A71">
    <cfRule type="duplicateValues" dxfId="39" priority="40"/>
  </conditionalFormatting>
  <conditionalFormatting sqref="A72">
    <cfRule type="duplicateValues" dxfId="38" priority="39"/>
  </conditionalFormatting>
  <conditionalFormatting sqref="A73">
    <cfRule type="duplicateValues" dxfId="37" priority="38"/>
  </conditionalFormatting>
  <conditionalFormatting sqref="A74">
    <cfRule type="duplicateValues" dxfId="36" priority="37"/>
  </conditionalFormatting>
  <conditionalFormatting sqref="A75">
    <cfRule type="duplicateValues" dxfId="35" priority="36"/>
  </conditionalFormatting>
  <conditionalFormatting sqref="A76">
    <cfRule type="duplicateValues" dxfId="34" priority="35"/>
  </conditionalFormatting>
  <conditionalFormatting sqref="A77">
    <cfRule type="duplicateValues" dxfId="33" priority="34"/>
  </conditionalFormatting>
  <conditionalFormatting sqref="A78">
    <cfRule type="duplicateValues" dxfId="32" priority="33"/>
  </conditionalFormatting>
  <conditionalFormatting sqref="A79">
    <cfRule type="duplicateValues" dxfId="31" priority="32"/>
  </conditionalFormatting>
  <conditionalFormatting sqref="A80">
    <cfRule type="duplicateValues" dxfId="30" priority="31"/>
  </conditionalFormatting>
  <conditionalFormatting sqref="A81">
    <cfRule type="duplicateValues" dxfId="29" priority="30"/>
  </conditionalFormatting>
  <conditionalFormatting sqref="A82">
    <cfRule type="duplicateValues" dxfId="28" priority="29"/>
  </conditionalFormatting>
  <conditionalFormatting sqref="A83">
    <cfRule type="duplicateValues" dxfId="27" priority="28"/>
  </conditionalFormatting>
  <conditionalFormatting sqref="A84">
    <cfRule type="duplicateValues" dxfId="26" priority="27"/>
  </conditionalFormatting>
  <conditionalFormatting sqref="A85">
    <cfRule type="duplicateValues" dxfId="25" priority="26"/>
  </conditionalFormatting>
  <conditionalFormatting sqref="A86">
    <cfRule type="duplicateValues" dxfId="24" priority="25"/>
  </conditionalFormatting>
  <conditionalFormatting sqref="A87">
    <cfRule type="duplicateValues" dxfId="23" priority="24"/>
  </conditionalFormatting>
  <conditionalFormatting sqref="A88">
    <cfRule type="duplicateValues" dxfId="22" priority="23"/>
  </conditionalFormatting>
  <conditionalFormatting sqref="A89">
    <cfRule type="duplicateValues" dxfId="21" priority="22"/>
  </conditionalFormatting>
  <conditionalFormatting sqref="A90">
    <cfRule type="duplicateValues" dxfId="20" priority="21"/>
  </conditionalFormatting>
  <conditionalFormatting sqref="A91">
    <cfRule type="duplicateValues" dxfId="19" priority="20"/>
  </conditionalFormatting>
  <conditionalFormatting sqref="A92">
    <cfRule type="duplicateValues" dxfId="18" priority="19"/>
  </conditionalFormatting>
  <conditionalFormatting sqref="A93">
    <cfRule type="duplicateValues" dxfId="17" priority="18"/>
  </conditionalFormatting>
  <conditionalFormatting sqref="A94">
    <cfRule type="duplicateValues" dxfId="16" priority="17"/>
  </conditionalFormatting>
  <conditionalFormatting sqref="A95">
    <cfRule type="duplicateValues" dxfId="15" priority="16"/>
  </conditionalFormatting>
  <conditionalFormatting sqref="A96">
    <cfRule type="duplicateValues" dxfId="14" priority="15"/>
  </conditionalFormatting>
  <conditionalFormatting sqref="A97">
    <cfRule type="duplicateValues" dxfId="13" priority="14"/>
  </conditionalFormatting>
  <conditionalFormatting sqref="A98">
    <cfRule type="duplicateValues" dxfId="12" priority="13"/>
  </conditionalFormatting>
  <conditionalFormatting sqref="A99">
    <cfRule type="duplicateValues" dxfId="11" priority="12"/>
  </conditionalFormatting>
  <conditionalFormatting sqref="A100">
    <cfRule type="duplicateValues" dxfId="10" priority="11"/>
  </conditionalFormatting>
  <conditionalFormatting sqref="A101">
    <cfRule type="duplicateValues" dxfId="9" priority="10"/>
  </conditionalFormatting>
  <conditionalFormatting sqref="A102">
    <cfRule type="duplicateValues" dxfId="8" priority="9"/>
  </conditionalFormatting>
  <conditionalFormatting sqref="A103">
    <cfRule type="duplicateValues" dxfId="7" priority="8"/>
  </conditionalFormatting>
  <conditionalFormatting sqref="A104">
    <cfRule type="duplicateValues" dxfId="6" priority="7"/>
  </conditionalFormatting>
  <conditionalFormatting sqref="A105">
    <cfRule type="duplicateValues" dxfId="5" priority="6"/>
  </conditionalFormatting>
  <conditionalFormatting sqref="A106">
    <cfRule type="duplicateValues" dxfId="4" priority="5"/>
  </conditionalFormatting>
  <conditionalFormatting sqref="A107">
    <cfRule type="duplicateValues" dxfId="3" priority="4"/>
  </conditionalFormatting>
  <conditionalFormatting sqref="A108">
    <cfRule type="duplicateValues" dxfId="2" priority="3"/>
  </conditionalFormatting>
  <conditionalFormatting sqref="A109">
    <cfRule type="duplicateValues" dxfId="1" priority="2"/>
  </conditionalFormatting>
  <conditionalFormatting sqref="A110">
    <cfRule type="duplicateValues" dxfId="0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C8"/>
  <sheetViews>
    <sheetView workbookViewId="0">
      <selection activeCell="M33" sqref="M33"/>
    </sheetView>
  </sheetViews>
  <sheetFormatPr defaultRowHeight="14.4" x14ac:dyDescent="0.3"/>
  <cols>
    <col min="1" max="1" width="56.5546875" bestFit="1" customWidth="1"/>
    <col min="2" max="2" width="9.33203125" customWidth="1"/>
  </cols>
  <sheetData>
    <row r="2" spans="1:3" s="14" customFormat="1" x14ac:dyDescent="0.3">
      <c r="A2" s="14" t="s">
        <v>15</v>
      </c>
      <c r="B2" s="44">
        <v>2025</v>
      </c>
      <c r="C2" s="45">
        <v>2026</v>
      </c>
    </row>
    <row r="3" spans="1:3" x14ac:dyDescent="0.3">
      <c r="A3" t="s">
        <v>24</v>
      </c>
      <c r="B3">
        <f>COUNTIF('2025 Report'!U1:U9894, "No - sedation or general anesthesia were NOT provided to this patient")</f>
        <v>106</v>
      </c>
      <c r="C3">
        <f>COUNTIF('2026 Report'!U1:U9894, "No - sedation or general anesthesia were NOT provided to this patient")</f>
        <v>74</v>
      </c>
    </row>
    <row r="4" spans="1:3" x14ac:dyDescent="0.3">
      <c r="A4" t="s">
        <v>35</v>
      </c>
      <c r="B4">
        <f>COUNTIF('2025 Report'!U1:U9895, "Yes - associated complication")</f>
        <v>4</v>
      </c>
      <c r="C4">
        <f>COUNTIF('2026 Report'!U1:U9894, "Yes - associated complication")</f>
        <v>4</v>
      </c>
    </row>
    <row r="5" spans="1:3" x14ac:dyDescent="0.3">
      <c r="A5" t="s">
        <v>23</v>
      </c>
      <c r="B5">
        <f>COUNTIF('2025 Report'!U1:U9896, "Yes - no complication")</f>
        <v>28</v>
      </c>
      <c r="C5">
        <f>COUNTIF('2026 Report'!U1:U9894, "Yes - no complication")</f>
        <v>31</v>
      </c>
    </row>
    <row r="6" spans="1:3" x14ac:dyDescent="0.3">
      <c r="A6" t="s">
        <v>583</v>
      </c>
      <c r="B6" s="16">
        <f>COUNTBLANK('2025 Report'!U1:U139)</f>
        <v>0</v>
      </c>
      <c r="C6" s="16">
        <f>COUNTBLANK('2026 Report'!U1:U110)</f>
        <v>0</v>
      </c>
    </row>
    <row r="7" spans="1:3" x14ac:dyDescent="0.3">
      <c r="B7" s="16"/>
    </row>
    <row r="8" spans="1:3" x14ac:dyDescent="0.3">
      <c r="B8" s="16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9F0F-DB3F-43E3-8803-4C80A5B960A1}">
  <dimension ref="A1:D8"/>
  <sheetViews>
    <sheetView workbookViewId="0">
      <selection activeCell="H46" sqref="H46"/>
    </sheetView>
  </sheetViews>
  <sheetFormatPr defaultRowHeight="14.4" x14ac:dyDescent="0.3"/>
  <cols>
    <col min="1" max="1" width="26.88671875" customWidth="1"/>
    <col min="2" max="3" width="24.44140625" customWidth="1"/>
    <col min="4" max="4" width="12.88671875" style="39" customWidth="1"/>
  </cols>
  <sheetData>
    <row r="1" spans="1:4" x14ac:dyDescent="0.3">
      <c r="A1" t="s">
        <v>581</v>
      </c>
    </row>
    <row r="3" spans="1:4" s="14" customFormat="1" x14ac:dyDescent="0.3">
      <c r="A3" s="14" t="s">
        <v>335</v>
      </c>
      <c r="B3" s="14" t="s">
        <v>576</v>
      </c>
      <c r="C3" s="14" t="s">
        <v>577</v>
      </c>
      <c r="D3" s="40" t="s">
        <v>580</v>
      </c>
    </row>
    <row r="4" spans="1:4" x14ac:dyDescent="0.3">
      <c r="A4" t="s">
        <v>578</v>
      </c>
      <c r="B4">
        <v>138</v>
      </c>
      <c r="C4">
        <v>68</v>
      </c>
      <c r="D4" s="39">
        <f>SUM(B4:C4)</f>
        <v>206</v>
      </c>
    </row>
    <row r="5" spans="1:4" s="41" customFormat="1" ht="18" x14ac:dyDescent="0.35">
      <c r="A5" s="41" t="s">
        <v>584</v>
      </c>
      <c r="B5" s="42">
        <f>(B4/D4)</f>
        <v>0.66990291262135926</v>
      </c>
      <c r="C5" s="42">
        <f>(C4/D4)</f>
        <v>0.3300970873786408</v>
      </c>
      <c r="D5" s="43"/>
    </row>
    <row r="6" spans="1:4" x14ac:dyDescent="0.3">
      <c r="A6" t="s">
        <v>579</v>
      </c>
      <c r="B6">
        <v>109</v>
      </c>
      <c r="C6">
        <v>53</v>
      </c>
      <c r="D6" s="39">
        <f t="shared" ref="D6" si="0">SUM(B6:C6)</f>
        <v>162</v>
      </c>
    </row>
    <row r="7" spans="1:4" s="41" customFormat="1" ht="18" x14ac:dyDescent="0.35">
      <c r="A7" s="41" t="s">
        <v>585</v>
      </c>
      <c r="B7" s="42">
        <f>(B6/D6)</f>
        <v>0.6728395061728395</v>
      </c>
      <c r="C7" s="42">
        <f>(C6/D6)</f>
        <v>0.3271604938271605</v>
      </c>
      <c r="D7" s="43"/>
    </row>
    <row r="8" spans="1:4" x14ac:dyDescent="0.3">
      <c r="A8" s="14"/>
      <c r="B8" s="14"/>
      <c r="C8" s="14"/>
      <c r="D8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9"/>
  <sheetViews>
    <sheetView workbookViewId="0">
      <selection activeCell="D12" sqref="D12"/>
    </sheetView>
  </sheetViews>
  <sheetFormatPr defaultColWidth="9.109375" defaultRowHeight="19.2" customHeight="1" x14ac:dyDescent="0.25"/>
  <cols>
    <col min="1" max="5" width="13.88671875" style="2" customWidth="1"/>
    <col min="6" max="6" width="8.109375" style="3" customWidth="1"/>
    <col min="7" max="7" width="13.6640625" style="2" customWidth="1"/>
    <col min="8" max="8" width="23.109375" style="2" customWidth="1"/>
    <col min="9" max="9" width="13.6640625" style="2" customWidth="1"/>
    <col min="10" max="10" width="27.44140625" style="2" customWidth="1"/>
    <col min="11" max="11" width="14.109375" style="2" customWidth="1"/>
    <col min="12" max="12" width="9.6640625" style="2" customWidth="1"/>
    <col min="13" max="16" width="13.6640625" style="2" customWidth="1"/>
    <col min="17" max="17" width="17.109375" style="2" customWidth="1"/>
    <col min="18" max="18" width="16.88671875" style="2" customWidth="1"/>
    <col min="19" max="21" width="13.6640625" style="2" customWidth="1"/>
    <col min="22" max="16384" width="9.109375" style="2"/>
  </cols>
  <sheetData>
    <row r="1" spans="1:24" s="1" customFormat="1" ht="19.2" customHeight="1" x14ac:dyDescent="0.3">
      <c r="A1" s="23" t="s">
        <v>0</v>
      </c>
      <c r="B1" s="4" t="s">
        <v>110</v>
      </c>
      <c r="C1" s="4" t="s">
        <v>111</v>
      </c>
      <c r="D1" s="4" t="s">
        <v>112</v>
      </c>
      <c r="E1" s="4" t="s">
        <v>113</v>
      </c>
      <c r="F1" s="24" t="s">
        <v>198</v>
      </c>
      <c r="G1" s="23" t="s">
        <v>1</v>
      </c>
      <c r="H1" s="23" t="s">
        <v>2</v>
      </c>
      <c r="I1" s="23" t="s">
        <v>3</v>
      </c>
      <c r="J1" s="23" t="s">
        <v>4</v>
      </c>
      <c r="K1" s="23" t="s">
        <v>5</v>
      </c>
      <c r="L1" s="23" t="s">
        <v>6</v>
      </c>
      <c r="M1" s="23" t="s">
        <v>7</v>
      </c>
      <c r="N1" s="23" t="s">
        <v>8</v>
      </c>
      <c r="O1" s="23" t="s">
        <v>9</v>
      </c>
      <c r="P1" s="23" t="s">
        <v>10</v>
      </c>
      <c r="Q1" s="23" t="s">
        <v>11</v>
      </c>
      <c r="R1" s="23" t="s">
        <v>12</v>
      </c>
      <c r="S1" s="23" t="s">
        <v>13</v>
      </c>
      <c r="T1" s="23" t="s">
        <v>14</v>
      </c>
      <c r="U1" s="23" t="s">
        <v>15</v>
      </c>
      <c r="V1" s="25"/>
      <c r="W1" s="25"/>
      <c r="X1" s="25"/>
    </row>
    <row r="2" spans="1:24" ht="19.2" customHeight="1" x14ac:dyDescent="0.3">
      <c r="A2" s="26" t="s">
        <v>53</v>
      </c>
      <c r="B2" s="27" t="s">
        <v>53</v>
      </c>
      <c r="C2" s="28">
        <v>44887</v>
      </c>
      <c r="D2" s="27" t="s">
        <v>114</v>
      </c>
      <c r="E2" s="28">
        <v>45604</v>
      </c>
      <c r="F2" s="29">
        <v>717</v>
      </c>
      <c r="G2" s="26" t="s">
        <v>54</v>
      </c>
      <c r="H2" s="26" t="s">
        <v>45</v>
      </c>
      <c r="I2" s="26" t="s">
        <v>18</v>
      </c>
      <c r="J2" s="26" t="s">
        <v>17</v>
      </c>
      <c r="K2" s="26" t="s">
        <v>18</v>
      </c>
      <c r="L2" s="26" t="s">
        <v>44</v>
      </c>
      <c r="M2" s="26" t="s">
        <v>29</v>
      </c>
      <c r="N2" s="26">
        <v>69</v>
      </c>
      <c r="O2" s="26" t="s">
        <v>21</v>
      </c>
      <c r="P2" s="26" t="s">
        <v>26</v>
      </c>
      <c r="Q2" s="26" t="s">
        <v>33</v>
      </c>
      <c r="R2" s="26"/>
      <c r="S2" s="26" t="s">
        <v>22</v>
      </c>
      <c r="T2" s="26" t="s">
        <v>23</v>
      </c>
      <c r="U2" s="26" t="s">
        <v>23</v>
      </c>
      <c r="V2" s="30"/>
      <c r="W2" s="30"/>
      <c r="X2" s="30"/>
    </row>
    <row r="3" spans="1:24" ht="19.2" customHeight="1" x14ac:dyDescent="0.3">
      <c r="A3" s="26" t="s">
        <v>55</v>
      </c>
      <c r="B3" s="27" t="s">
        <v>55</v>
      </c>
      <c r="C3" s="28">
        <v>44949</v>
      </c>
      <c r="D3" s="27" t="s">
        <v>115</v>
      </c>
      <c r="E3" s="28">
        <v>45604</v>
      </c>
      <c r="F3" s="29">
        <v>655</v>
      </c>
      <c r="G3" s="26" t="s">
        <v>51</v>
      </c>
      <c r="H3" s="26" t="s">
        <v>28</v>
      </c>
      <c r="I3" s="26" t="s">
        <v>16</v>
      </c>
      <c r="J3" s="26" t="s">
        <v>17</v>
      </c>
      <c r="K3" s="26" t="s">
        <v>18</v>
      </c>
      <c r="L3" s="26" t="s">
        <v>19</v>
      </c>
      <c r="M3" s="26" t="s">
        <v>20</v>
      </c>
      <c r="N3" s="26">
        <v>41</v>
      </c>
      <c r="O3" s="26" t="s">
        <v>21</v>
      </c>
      <c r="P3" s="26"/>
      <c r="Q3" s="26"/>
      <c r="R3" s="26"/>
      <c r="S3" s="26" t="s">
        <v>22</v>
      </c>
      <c r="T3" s="26" t="s">
        <v>23</v>
      </c>
      <c r="U3" s="26" t="s">
        <v>24</v>
      </c>
      <c r="V3" s="30"/>
      <c r="W3" s="30"/>
      <c r="X3" s="30"/>
    </row>
    <row r="4" spans="1:24" ht="19.2" customHeight="1" x14ac:dyDescent="0.3">
      <c r="A4" s="26" t="s">
        <v>56</v>
      </c>
      <c r="B4" s="27" t="s">
        <v>56</v>
      </c>
      <c r="C4" s="28">
        <v>44984</v>
      </c>
      <c r="D4" s="27" t="s">
        <v>114</v>
      </c>
      <c r="E4" s="28">
        <v>45604</v>
      </c>
      <c r="F4" s="29">
        <v>620</v>
      </c>
      <c r="G4" s="26" t="s">
        <v>48</v>
      </c>
      <c r="H4" s="26" t="s">
        <v>28</v>
      </c>
      <c r="I4" s="26"/>
      <c r="J4" s="26" t="s">
        <v>17</v>
      </c>
      <c r="K4" s="26"/>
      <c r="L4" s="26" t="s">
        <v>19</v>
      </c>
      <c r="M4" s="26" t="s">
        <v>29</v>
      </c>
      <c r="N4" s="26">
        <v>53</v>
      </c>
      <c r="O4" s="26" t="s">
        <v>21</v>
      </c>
      <c r="P4" s="26"/>
      <c r="Q4" s="26"/>
      <c r="R4" s="26"/>
      <c r="S4" s="26" t="s">
        <v>22</v>
      </c>
      <c r="T4" s="26" t="s">
        <v>23</v>
      </c>
      <c r="U4" s="26" t="s">
        <v>24</v>
      </c>
      <c r="V4" s="30"/>
      <c r="W4" s="30"/>
      <c r="X4" s="30"/>
    </row>
    <row r="5" spans="1:24" ht="19.2" customHeight="1" x14ac:dyDescent="0.3">
      <c r="A5" s="26" t="s">
        <v>57</v>
      </c>
      <c r="B5" s="27" t="s">
        <v>57</v>
      </c>
      <c r="C5" s="28">
        <v>44988</v>
      </c>
      <c r="D5" s="27" t="s">
        <v>114</v>
      </c>
      <c r="E5" s="28">
        <v>45604</v>
      </c>
      <c r="F5" s="29">
        <v>616</v>
      </c>
      <c r="G5" s="26" t="s">
        <v>50</v>
      </c>
      <c r="H5" s="26"/>
      <c r="I5" s="26"/>
      <c r="J5" s="26"/>
      <c r="K5" s="26"/>
      <c r="L5" s="26"/>
      <c r="M5" s="26" t="s">
        <v>20</v>
      </c>
      <c r="N5" s="26">
        <v>32</v>
      </c>
      <c r="O5" s="26" t="s">
        <v>21</v>
      </c>
      <c r="P5" s="26" t="s">
        <v>26</v>
      </c>
      <c r="Q5" s="26" t="s">
        <v>27</v>
      </c>
      <c r="R5" s="26"/>
      <c r="S5" s="26" t="s">
        <v>22</v>
      </c>
      <c r="T5" s="26" t="s">
        <v>23</v>
      </c>
      <c r="U5" s="26" t="s">
        <v>23</v>
      </c>
      <c r="V5" s="30"/>
      <c r="W5" s="30"/>
      <c r="X5" s="30"/>
    </row>
    <row r="6" spans="1:24" ht="19.2" customHeight="1" x14ac:dyDescent="0.3">
      <c r="A6" s="26" t="s">
        <v>58</v>
      </c>
      <c r="B6" s="27" t="s">
        <v>58</v>
      </c>
      <c r="C6" s="28">
        <v>44995</v>
      </c>
      <c r="D6" s="27" t="s">
        <v>114</v>
      </c>
      <c r="E6" s="28">
        <v>45604</v>
      </c>
      <c r="F6" s="29">
        <v>609</v>
      </c>
      <c r="G6" s="26" t="s">
        <v>59</v>
      </c>
      <c r="H6" s="26" t="s">
        <v>28</v>
      </c>
      <c r="I6" s="26"/>
      <c r="J6" s="26" t="s">
        <v>43</v>
      </c>
      <c r="K6" s="26"/>
      <c r="L6" s="26"/>
      <c r="M6" s="26" t="s">
        <v>31</v>
      </c>
      <c r="N6" s="26">
        <v>73</v>
      </c>
      <c r="O6" s="26" t="s">
        <v>34</v>
      </c>
      <c r="P6" s="26"/>
      <c r="Q6" s="26"/>
      <c r="R6" s="26"/>
      <c r="S6" s="26" t="s">
        <v>22</v>
      </c>
      <c r="T6" s="26" t="s">
        <v>23</v>
      </c>
      <c r="U6" s="26" t="s">
        <v>24</v>
      </c>
      <c r="V6" s="30"/>
      <c r="W6" s="30"/>
      <c r="X6" s="30"/>
    </row>
    <row r="7" spans="1:24" ht="19.2" customHeight="1" x14ac:dyDescent="0.3">
      <c r="A7" s="26" t="s">
        <v>61</v>
      </c>
      <c r="B7" s="27" t="s">
        <v>61</v>
      </c>
      <c r="C7" s="28">
        <v>45029</v>
      </c>
      <c r="D7" s="27" t="s">
        <v>114</v>
      </c>
      <c r="E7" s="28">
        <v>45604</v>
      </c>
      <c r="F7" s="29">
        <v>575</v>
      </c>
      <c r="G7" s="26" t="s">
        <v>47</v>
      </c>
      <c r="H7" s="26" t="s">
        <v>28</v>
      </c>
      <c r="I7" s="26"/>
      <c r="J7" s="26"/>
      <c r="K7" s="26"/>
      <c r="L7" s="26"/>
      <c r="M7" s="26" t="s">
        <v>20</v>
      </c>
      <c r="N7" s="26">
        <v>34</v>
      </c>
      <c r="O7" s="26" t="s">
        <v>21</v>
      </c>
      <c r="P7" s="26"/>
      <c r="Q7" s="26"/>
      <c r="R7" s="26"/>
      <c r="S7" s="26" t="s">
        <v>22</v>
      </c>
      <c r="T7" s="26" t="s">
        <v>23</v>
      </c>
      <c r="U7" s="26" t="s">
        <v>24</v>
      </c>
      <c r="V7" s="30"/>
      <c r="W7" s="30"/>
      <c r="X7" s="30"/>
    </row>
    <row r="8" spans="1:24" ht="19.2" customHeight="1" x14ac:dyDescent="0.3">
      <c r="A8" s="26" t="s">
        <v>62</v>
      </c>
      <c r="B8" s="27" t="s">
        <v>62</v>
      </c>
      <c r="C8" s="28">
        <v>45029</v>
      </c>
      <c r="D8" s="27" t="s">
        <v>114</v>
      </c>
      <c r="E8" s="28">
        <v>45604</v>
      </c>
      <c r="F8" s="29">
        <v>575</v>
      </c>
      <c r="G8" s="26" t="s">
        <v>42</v>
      </c>
      <c r="H8" s="26" t="s">
        <v>28</v>
      </c>
      <c r="I8" s="26"/>
      <c r="J8" s="26" t="s">
        <v>26</v>
      </c>
      <c r="K8" s="26" t="s">
        <v>18</v>
      </c>
      <c r="L8" s="26"/>
      <c r="M8" s="26" t="s">
        <v>29</v>
      </c>
      <c r="N8" s="26">
        <v>49</v>
      </c>
      <c r="O8" s="26" t="s">
        <v>21</v>
      </c>
      <c r="P8" s="26"/>
      <c r="Q8" s="26"/>
      <c r="R8" s="26"/>
      <c r="S8" s="26" t="s">
        <v>22</v>
      </c>
      <c r="T8" s="26" t="s">
        <v>23</v>
      </c>
      <c r="U8" s="26" t="s">
        <v>24</v>
      </c>
      <c r="V8" s="30"/>
      <c r="W8" s="30"/>
      <c r="X8" s="30"/>
    </row>
    <row r="9" spans="1:24" ht="19.2" customHeight="1" x14ac:dyDescent="0.3">
      <c r="A9" s="26" t="s">
        <v>63</v>
      </c>
      <c r="B9" s="27" t="s">
        <v>63</v>
      </c>
      <c r="C9" s="28">
        <v>45036</v>
      </c>
      <c r="D9" s="27" t="s">
        <v>115</v>
      </c>
      <c r="E9" s="28">
        <v>45604</v>
      </c>
      <c r="F9" s="29">
        <v>568</v>
      </c>
      <c r="G9" s="26" t="s">
        <v>64</v>
      </c>
      <c r="H9" s="26" t="s">
        <v>45</v>
      </c>
      <c r="I9" s="26"/>
      <c r="J9" s="26" t="s">
        <v>17</v>
      </c>
      <c r="K9" s="26" t="s">
        <v>18</v>
      </c>
      <c r="L9" s="26"/>
      <c r="M9" s="26" t="s">
        <v>20</v>
      </c>
      <c r="N9" s="26">
        <v>23</v>
      </c>
      <c r="O9" s="26" t="s">
        <v>21</v>
      </c>
      <c r="P9" s="26"/>
      <c r="Q9" s="26"/>
      <c r="R9" s="26"/>
      <c r="S9" s="26" t="s">
        <v>22</v>
      </c>
      <c r="T9" s="26" t="s">
        <v>23</v>
      </c>
      <c r="U9" s="26" t="s">
        <v>24</v>
      </c>
      <c r="V9" s="30"/>
      <c r="W9" s="30"/>
      <c r="X9" s="30"/>
    </row>
    <row r="10" spans="1:24" ht="19.2" customHeight="1" x14ac:dyDescent="0.3">
      <c r="A10" s="26" t="s">
        <v>65</v>
      </c>
      <c r="B10" s="27" t="s">
        <v>65</v>
      </c>
      <c r="C10" s="28">
        <v>45049</v>
      </c>
      <c r="D10" s="27" t="s">
        <v>114</v>
      </c>
      <c r="E10" s="28">
        <v>45604</v>
      </c>
      <c r="F10" s="29">
        <v>555</v>
      </c>
      <c r="G10" s="26" t="s">
        <v>66</v>
      </c>
      <c r="H10" s="26" t="s">
        <v>28</v>
      </c>
      <c r="I10" s="26"/>
      <c r="J10" s="26" t="s">
        <v>26</v>
      </c>
      <c r="K10" s="26" t="s">
        <v>18</v>
      </c>
      <c r="L10" s="26"/>
      <c r="M10" s="26" t="s">
        <v>20</v>
      </c>
      <c r="N10" s="26">
        <v>55</v>
      </c>
      <c r="O10" s="26" t="s">
        <v>21</v>
      </c>
      <c r="P10" s="26"/>
      <c r="Q10" s="26"/>
      <c r="R10" s="26"/>
      <c r="S10" s="26" t="s">
        <v>22</v>
      </c>
      <c r="T10" s="26" t="s">
        <v>23</v>
      </c>
      <c r="U10" s="26" t="s">
        <v>24</v>
      </c>
      <c r="V10" s="30"/>
      <c r="W10" s="30"/>
      <c r="X10" s="30"/>
    </row>
    <row r="11" spans="1:24" ht="19.2" customHeight="1" x14ac:dyDescent="0.3">
      <c r="A11" s="26" t="s">
        <v>67</v>
      </c>
      <c r="B11" s="27" t="s">
        <v>67</v>
      </c>
      <c r="C11" s="28">
        <v>45058</v>
      </c>
      <c r="D11" s="27" t="s">
        <v>115</v>
      </c>
      <c r="E11" s="28">
        <v>45604</v>
      </c>
      <c r="F11" s="29">
        <v>546</v>
      </c>
      <c r="G11" s="26" t="s">
        <v>49</v>
      </c>
      <c r="H11" s="26" t="s">
        <v>28</v>
      </c>
      <c r="I11" s="26"/>
      <c r="J11" s="26" t="s">
        <v>17</v>
      </c>
      <c r="K11" s="26"/>
      <c r="L11" s="26" t="s">
        <v>19</v>
      </c>
      <c r="M11" s="26" t="s">
        <v>29</v>
      </c>
      <c r="N11" s="26">
        <v>57</v>
      </c>
      <c r="O11" s="26" t="s">
        <v>34</v>
      </c>
      <c r="P11" s="26"/>
      <c r="Q11" s="26"/>
      <c r="R11" s="26"/>
      <c r="S11" s="26" t="s">
        <v>23</v>
      </c>
      <c r="T11" s="26" t="s">
        <v>23</v>
      </c>
      <c r="U11" s="26" t="s">
        <v>24</v>
      </c>
      <c r="V11" s="30"/>
      <c r="W11" s="30"/>
      <c r="X11" s="30"/>
    </row>
    <row r="12" spans="1:24" ht="19.2" customHeight="1" x14ac:dyDescent="0.3">
      <c r="A12" s="26" t="s">
        <v>68</v>
      </c>
      <c r="B12" s="27" t="s">
        <v>68</v>
      </c>
      <c r="C12" s="28">
        <v>45063</v>
      </c>
      <c r="D12" s="27" t="s">
        <v>114</v>
      </c>
      <c r="E12" s="28">
        <v>45604</v>
      </c>
      <c r="F12" s="29">
        <v>541</v>
      </c>
      <c r="G12" s="26" t="s">
        <v>52</v>
      </c>
      <c r="H12" s="26" t="s">
        <v>28</v>
      </c>
      <c r="I12" s="26"/>
      <c r="J12" s="26" t="s">
        <v>17</v>
      </c>
      <c r="K12" s="26" t="s">
        <v>18</v>
      </c>
      <c r="L12" s="26" t="s">
        <v>19</v>
      </c>
      <c r="M12" s="26" t="s">
        <v>29</v>
      </c>
      <c r="N12" s="26">
        <v>67</v>
      </c>
      <c r="O12" s="26" t="s">
        <v>21</v>
      </c>
      <c r="P12" s="26"/>
      <c r="Q12" s="26"/>
      <c r="R12" s="26"/>
      <c r="S12" s="26" t="s">
        <v>22</v>
      </c>
      <c r="T12" s="26" t="s">
        <v>23</v>
      </c>
      <c r="U12" s="26" t="s">
        <v>24</v>
      </c>
      <c r="V12" s="30"/>
      <c r="W12" s="30"/>
      <c r="X12" s="30"/>
    </row>
    <row r="13" spans="1:24" ht="19.2" customHeight="1" x14ac:dyDescent="0.3">
      <c r="A13" s="26" t="s">
        <v>69</v>
      </c>
      <c r="B13" s="27" t="s">
        <v>69</v>
      </c>
      <c r="C13" s="28">
        <v>45068</v>
      </c>
      <c r="D13" s="27" t="s">
        <v>114</v>
      </c>
      <c r="E13" s="28">
        <v>45604</v>
      </c>
      <c r="F13" s="29">
        <v>536</v>
      </c>
      <c r="G13" s="26" t="s">
        <v>42</v>
      </c>
      <c r="H13" s="26" t="s">
        <v>28</v>
      </c>
      <c r="I13" s="26"/>
      <c r="J13" s="26" t="s">
        <v>26</v>
      </c>
      <c r="K13" s="26" t="s">
        <v>18</v>
      </c>
      <c r="L13" s="26"/>
      <c r="M13" s="26" t="s">
        <v>29</v>
      </c>
      <c r="N13" s="26">
        <v>50</v>
      </c>
      <c r="O13" s="26" t="s">
        <v>21</v>
      </c>
      <c r="P13" s="26"/>
      <c r="Q13" s="26"/>
      <c r="R13" s="26"/>
      <c r="S13" s="26" t="s">
        <v>22</v>
      </c>
      <c r="T13" s="26" t="s">
        <v>23</v>
      </c>
      <c r="U13" s="26" t="s">
        <v>24</v>
      </c>
      <c r="V13" s="30"/>
      <c r="W13" s="30"/>
      <c r="X13" s="30"/>
    </row>
    <row r="14" spans="1:24" ht="19.2" customHeight="1" x14ac:dyDescent="0.3">
      <c r="A14" s="26" t="s">
        <v>70</v>
      </c>
      <c r="B14" s="27" t="s">
        <v>70</v>
      </c>
      <c r="C14" s="28">
        <v>45082</v>
      </c>
      <c r="D14" s="27" t="s">
        <v>115</v>
      </c>
      <c r="E14" s="28">
        <v>45604</v>
      </c>
      <c r="F14" s="29">
        <v>522</v>
      </c>
      <c r="G14" s="26" t="s">
        <v>71</v>
      </c>
      <c r="H14" s="26" t="s">
        <v>28</v>
      </c>
      <c r="I14" s="26"/>
      <c r="J14" s="26" t="s">
        <v>17</v>
      </c>
      <c r="K14" s="26" t="s">
        <v>18</v>
      </c>
      <c r="L14" s="26"/>
      <c r="M14" s="26" t="s">
        <v>20</v>
      </c>
      <c r="N14" s="26">
        <v>35</v>
      </c>
      <c r="O14" s="26" t="s">
        <v>21</v>
      </c>
      <c r="P14" s="26"/>
      <c r="Q14" s="26"/>
      <c r="R14" s="26"/>
      <c r="S14" s="26" t="s">
        <v>22</v>
      </c>
      <c r="T14" s="26" t="s">
        <v>23</v>
      </c>
      <c r="U14" s="26" t="s">
        <v>24</v>
      </c>
      <c r="V14" s="30"/>
      <c r="W14" s="30"/>
      <c r="X14" s="30"/>
    </row>
    <row r="15" spans="1:24" ht="19.2" customHeight="1" x14ac:dyDescent="0.3">
      <c r="A15" s="26" t="s">
        <v>72</v>
      </c>
      <c r="B15" s="27" t="s">
        <v>72</v>
      </c>
      <c r="C15" s="28">
        <v>45086</v>
      </c>
      <c r="D15" s="27" t="s">
        <v>115</v>
      </c>
      <c r="E15" s="28">
        <v>45604</v>
      </c>
      <c r="F15" s="29">
        <v>518</v>
      </c>
      <c r="G15" s="26" t="s">
        <v>73</v>
      </c>
      <c r="H15" s="26" t="s">
        <v>28</v>
      </c>
      <c r="I15" s="26"/>
      <c r="J15" s="26"/>
      <c r="K15" s="26" t="s">
        <v>18</v>
      </c>
      <c r="L15" s="26"/>
      <c r="M15" s="26" t="s">
        <v>29</v>
      </c>
      <c r="N15" s="26">
        <v>37</v>
      </c>
      <c r="O15" s="26" t="s">
        <v>21</v>
      </c>
      <c r="P15" s="26"/>
      <c r="Q15" s="26"/>
      <c r="R15" s="26"/>
      <c r="S15" s="26" t="s">
        <v>22</v>
      </c>
      <c r="T15" s="26" t="s">
        <v>23</v>
      </c>
      <c r="U15" s="26" t="s">
        <v>24</v>
      </c>
      <c r="V15" s="30"/>
      <c r="W15" s="30"/>
      <c r="X15" s="30"/>
    </row>
    <row r="16" spans="1:24" ht="19.2" customHeight="1" x14ac:dyDescent="0.3">
      <c r="A16" s="26" t="s">
        <v>74</v>
      </c>
      <c r="B16" s="27" t="s">
        <v>74</v>
      </c>
      <c r="C16" s="28">
        <v>45091</v>
      </c>
      <c r="D16" s="27" t="s">
        <v>115</v>
      </c>
      <c r="E16" s="28">
        <v>45604</v>
      </c>
      <c r="F16" s="29">
        <v>513</v>
      </c>
      <c r="G16" s="26" t="s">
        <v>75</v>
      </c>
      <c r="H16" s="26" t="s">
        <v>28</v>
      </c>
      <c r="I16" s="26"/>
      <c r="J16" s="26" t="s">
        <v>43</v>
      </c>
      <c r="K16" s="26" t="s">
        <v>18</v>
      </c>
      <c r="L16" s="26"/>
      <c r="M16" s="26" t="s">
        <v>29</v>
      </c>
      <c r="N16" s="26">
        <v>76</v>
      </c>
      <c r="O16" s="26" t="s">
        <v>34</v>
      </c>
      <c r="P16" s="26"/>
      <c r="Q16" s="26"/>
      <c r="R16" s="26"/>
      <c r="S16" s="26" t="s">
        <v>22</v>
      </c>
      <c r="T16" s="26" t="s">
        <v>23</v>
      </c>
      <c r="U16" s="26" t="s">
        <v>24</v>
      </c>
      <c r="V16" s="30"/>
      <c r="W16" s="30"/>
      <c r="X16" s="30"/>
    </row>
    <row r="17" spans="1:24" ht="19.2" customHeight="1" x14ac:dyDescent="0.3">
      <c r="A17" s="26" t="s">
        <v>76</v>
      </c>
      <c r="B17" s="27" t="s">
        <v>76</v>
      </c>
      <c r="C17" s="28">
        <v>45095</v>
      </c>
      <c r="D17" s="27" t="s">
        <v>115</v>
      </c>
      <c r="E17" s="28">
        <v>45604</v>
      </c>
      <c r="F17" s="29">
        <v>509</v>
      </c>
      <c r="G17" s="26" t="s">
        <v>77</v>
      </c>
      <c r="H17" s="26" t="s">
        <v>28</v>
      </c>
      <c r="I17" s="26"/>
      <c r="J17" s="26"/>
      <c r="K17" s="26" t="s">
        <v>18</v>
      </c>
      <c r="L17" s="26" t="s">
        <v>19</v>
      </c>
      <c r="M17" s="26" t="s">
        <v>29</v>
      </c>
      <c r="N17" s="26">
        <v>66</v>
      </c>
      <c r="O17" s="26" t="s">
        <v>21</v>
      </c>
      <c r="P17" s="26"/>
      <c r="Q17" s="26"/>
      <c r="R17" s="26"/>
      <c r="S17" s="26" t="s">
        <v>22</v>
      </c>
      <c r="T17" s="26" t="s">
        <v>23</v>
      </c>
      <c r="U17" s="26" t="s">
        <v>24</v>
      </c>
      <c r="V17" s="30"/>
      <c r="W17" s="30"/>
      <c r="X17" s="30"/>
    </row>
    <row r="18" spans="1:24" ht="19.2" customHeight="1" x14ac:dyDescent="0.3">
      <c r="A18" s="26" t="s">
        <v>78</v>
      </c>
      <c r="B18" s="27" t="s">
        <v>78</v>
      </c>
      <c r="C18" s="28">
        <v>45092</v>
      </c>
      <c r="D18" s="27" t="s">
        <v>115</v>
      </c>
      <c r="E18" s="28">
        <v>45604</v>
      </c>
      <c r="F18" s="29">
        <v>512</v>
      </c>
      <c r="G18" s="26" t="s">
        <v>79</v>
      </c>
      <c r="H18" s="26" t="s">
        <v>28</v>
      </c>
      <c r="I18" s="26"/>
      <c r="J18" s="26" t="s">
        <v>17</v>
      </c>
      <c r="K18" s="26" t="s">
        <v>18</v>
      </c>
      <c r="L18" s="26" t="s">
        <v>19</v>
      </c>
      <c r="M18" s="26" t="s">
        <v>20</v>
      </c>
      <c r="N18" s="26">
        <v>26</v>
      </c>
      <c r="O18" s="26" t="s">
        <v>21</v>
      </c>
      <c r="P18" s="26"/>
      <c r="Q18" s="26"/>
      <c r="R18" s="26"/>
      <c r="S18" s="26" t="s">
        <v>22</v>
      </c>
      <c r="T18" s="26" t="s">
        <v>23</v>
      </c>
      <c r="U18" s="26" t="s">
        <v>24</v>
      </c>
      <c r="V18" s="30"/>
      <c r="W18" s="30"/>
      <c r="X18" s="30"/>
    </row>
    <row r="19" spans="1:24" ht="19.2" customHeight="1" x14ac:dyDescent="0.3">
      <c r="A19" s="26" t="s">
        <v>80</v>
      </c>
      <c r="B19" s="27" t="s">
        <v>80</v>
      </c>
      <c r="C19" s="28">
        <v>45096</v>
      </c>
      <c r="D19" s="27" t="s">
        <v>114</v>
      </c>
      <c r="E19" s="28">
        <v>45604</v>
      </c>
      <c r="F19" s="29">
        <v>508</v>
      </c>
      <c r="G19" s="26" t="s">
        <v>81</v>
      </c>
      <c r="H19" s="26"/>
      <c r="I19" s="26"/>
      <c r="J19" s="26"/>
      <c r="K19" s="26"/>
      <c r="L19" s="26"/>
      <c r="M19" s="26" t="s">
        <v>29</v>
      </c>
      <c r="N19" s="26">
        <v>71</v>
      </c>
      <c r="O19" s="26" t="s">
        <v>21</v>
      </c>
      <c r="P19" s="26" t="s">
        <v>17</v>
      </c>
      <c r="Q19" s="26" t="s">
        <v>27</v>
      </c>
      <c r="R19" s="26"/>
      <c r="S19" s="26" t="s">
        <v>35</v>
      </c>
      <c r="T19" s="26" t="s">
        <v>35</v>
      </c>
      <c r="U19" s="26" t="s">
        <v>35</v>
      </c>
      <c r="V19" s="30"/>
      <c r="W19" s="30"/>
      <c r="X19" s="30"/>
    </row>
    <row r="20" spans="1:24" ht="19.2" customHeight="1" x14ac:dyDescent="0.3">
      <c r="A20" s="26" t="s">
        <v>82</v>
      </c>
      <c r="B20" s="27" t="s">
        <v>82</v>
      </c>
      <c r="C20" s="28">
        <v>45104</v>
      </c>
      <c r="D20" s="27" t="s">
        <v>115</v>
      </c>
      <c r="E20" s="28">
        <v>45604</v>
      </c>
      <c r="F20" s="29">
        <v>500</v>
      </c>
      <c r="G20" s="26" t="s">
        <v>83</v>
      </c>
      <c r="H20" s="26" t="s">
        <v>28</v>
      </c>
      <c r="I20" s="26"/>
      <c r="J20" s="26" t="s">
        <v>17</v>
      </c>
      <c r="K20" s="26" t="s">
        <v>18</v>
      </c>
      <c r="L20" s="26"/>
      <c r="M20" s="26" t="s">
        <v>20</v>
      </c>
      <c r="N20" s="26">
        <v>41</v>
      </c>
      <c r="O20" s="26" t="s">
        <v>21</v>
      </c>
      <c r="P20" s="26"/>
      <c r="Q20" s="26"/>
      <c r="R20" s="26"/>
      <c r="S20" s="26" t="s">
        <v>22</v>
      </c>
      <c r="T20" s="26" t="s">
        <v>23</v>
      </c>
      <c r="U20" s="26" t="s">
        <v>24</v>
      </c>
      <c r="V20" s="30"/>
      <c r="W20" s="30"/>
      <c r="X20" s="30"/>
    </row>
    <row r="21" spans="1:24" ht="19.2" customHeight="1" x14ac:dyDescent="0.3">
      <c r="A21" s="26" t="s">
        <v>84</v>
      </c>
      <c r="B21" s="27" t="s">
        <v>84</v>
      </c>
      <c r="C21" s="28">
        <v>45106</v>
      </c>
      <c r="D21" s="27" t="s">
        <v>115</v>
      </c>
      <c r="E21" s="28">
        <v>45604</v>
      </c>
      <c r="F21" s="29">
        <v>498</v>
      </c>
      <c r="G21" s="26" t="s">
        <v>85</v>
      </c>
      <c r="H21" s="26" t="s">
        <v>28</v>
      </c>
      <c r="I21" s="26"/>
      <c r="J21" s="26" t="s">
        <v>30</v>
      </c>
      <c r="K21" s="26"/>
      <c r="L21" s="26" t="s">
        <v>32</v>
      </c>
      <c r="M21" s="26" t="s">
        <v>31</v>
      </c>
      <c r="N21" s="26">
        <v>52</v>
      </c>
      <c r="O21" s="26" t="s">
        <v>21</v>
      </c>
      <c r="P21" s="26" t="s">
        <v>30</v>
      </c>
      <c r="Q21" s="26" t="s">
        <v>27</v>
      </c>
      <c r="R21" s="26"/>
      <c r="S21" s="26" t="s">
        <v>35</v>
      </c>
      <c r="T21" s="26" t="s">
        <v>23</v>
      </c>
      <c r="U21" s="26" t="s">
        <v>23</v>
      </c>
      <c r="V21" s="30"/>
      <c r="W21" s="30"/>
      <c r="X21" s="30"/>
    </row>
    <row r="22" spans="1:24" ht="19.2" customHeight="1" x14ac:dyDescent="0.3">
      <c r="A22" s="26" t="s">
        <v>86</v>
      </c>
      <c r="B22" s="27" t="s">
        <v>86</v>
      </c>
      <c r="C22" s="28">
        <v>45104</v>
      </c>
      <c r="D22" s="27" t="s">
        <v>115</v>
      </c>
      <c r="E22" s="28">
        <v>45604</v>
      </c>
      <c r="F22" s="29">
        <v>500</v>
      </c>
      <c r="G22" s="26" t="s">
        <v>87</v>
      </c>
      <c r="H22" s="26" t="s">
        <v>28</v>
      </c>
      <c r="I22" s="26"/>
      <c r="J22" s="26" t="s">
        <v>17</v>
      </c>
      <c r="K22" s="26" t="s">
        <v>18</v>
      </c>
      <c r="L22" s="26" t="s">
        <v>19</v>
      </c>
      <c r="M22" s="26" t="s">
        <v>29</v>
      </c>
      <c r="N22" s="26">
        <v>65</v>
      </c>
      <c r="O22" s="26" t="s">
        <v>21</v>
      </c>
      <c r="P22" s="26"/>
      <c r="Q22" s="26"/>
      <c r="R22" s="26"/>
      <c r="S22" s="26" t="s">
        <v>22</v>
      </c>
      <c r="T22" s="26" t="s">
        <v>23</v>
      </c>
      <c r="U22" s="26" t="s">
        <v>24</v>
      </c>
      <c r="V22" s="30"/>
      <c r="W22" s="30"/>
      <c r="X22" s="30"/>
    </row>
    <row r="23" spans="1:24" ht="19.2" customHeight="1" x14ac:dyDescent="0.3">
      <c r="A23" s="26" t="s">
        <v>88</v>
      </c>
      <c r="B23" s="27" t="s">
        <v>88</v>
      </c>
      <c r="C23" s="28">
        <v>45117</v>
      </c>
      <c r="D23" s="27" t="s">
        <v>115</v>
      </c>
      <c r="E23" s="28">
        <v>45604</v>
      </c>
      <c r="F23" s="29">
        <v>487</v>
      </c>
      <c r="G23" s="26" t="s">
        <v>89</v>
      </c>
      <c r="H23" s="26" t="s">
        <v>28</v>
      </c>
      <c r="I23" s="26"/>
      <c r="J23" s="26" t="s">
        <v>17</v>
      </c>
      <c r="K23" s="26" t="s">
        <v>18</v>
      </c>
      <c r="L23" s="26"/>
      <c r="M23" s="26" t="s">
        <v>29</v>
      </c>
      <c r="N23" s="26">
        <v>69</v>
      </c>
      <c r="O23" s="26" t="s">
        <v>21</v>
      </c>
      <c r="P23" s="26"/>
      <c r="Q23" s="26"/>
      <c r="R23" s="26"/>
      <c r="S23" s="26" t="s">
        <v>22</v>
      </c>
      <c r="T23" s="26" t="s">
        <v>23</v>
      </c>
      <c r="U23" s="26" t="s">
        <v>24</v>
      </c>
      <c r="V23" s="30"/>
      <c r="W23" s="30"/>
      <c r="X23" s="30"/>
    </row>
    <row r="24" spans="1:24" ht="19.2" customHeight="1" x14ac:dyDescent="0.3">
      <c r="A24" s="26" t="s">
        <v>90</v>
      </c>
      <c r="B24" s="27" t="s">
        <v>90</v>
      </c>
      <c r="C24" s="28">
        <v>45118</v>
      </c>
      <c r="D24" s="27" t="s">
        <v>116</v>
      </c>
      <c r="E24" s="28">
        <v>45608</v>
      </c>
      <c r="F24" s="29">
        <v>490</v>
      </c>
      <c r="G24" s="26" t="s">
        <v>41</v>
      </c>
      <c r="H24" s="26" t="s">
        <v>28</v>
      </c>
      <c r="I24" s="26"/>
      <c r="J24" s="26" t="s">
        <v>43</v>
      </c>
      <c r="K24" s="26" t="s">
        <v>18</v>
      </c>
      <c r="L24" s="26" t="s">
        <v>19</v>
      </c>
      <c r="M24" s="26" t="s">
        <v>20</v>
      </c>
      <c r="N24" s="26">
        <v>26</v>
      </c>
      <c r="O24" s="26" t="s">
        <v>21</v>
      </c>
      <c r="P24" s="26"/>
      <c r="Q24" s="26"/>
      <c r="R24" s="26"/>
      <c r="S24" s="26" t="s">
        <v>22</v>
      </c>
      <c r="T24" s="26" t="s">
        <v>23</v>
      </c>
      <c r="U24" s="26" t="s">
        <v>24</v>
      </c>
      <c r="V24" s="30"/>
      <c r="W24" s="30"/>
      <c r="X24" s="30"/>
    </row>
    <row r="25" spans="1:24" ht="19.2" customHeight="1" x14ac:dyDescent="0.3">
      <c r="A25" s="26" t="s">
        <v>91</v>
      </c>
      <c r="B25" s="27" t="s">
        <v>91</v>
      </c>
      <c r="C25" s="28">
        <v>45119</v>
      </c>
      <c r="D25" s="27" t="s">
        <v>116</v>
      </c>
      <c r="E25" s="28">
        <v>45617</v>
      </c>
      <c r="F25" s="29">
        <v>498</v>
      </c>
      <c r="G25" s="26" t="s">
        <v>92</v>
      </c>
      <c r="H25" s="26" t="s">
        <v>28</v>
      </c>
      <c r="I25" s="26"/>
      <c r="J25" s="26" t="s">
        <v>43</v>
      </c>
      <c r="K25" s="26" t="s">
        <v>18</v>
      </c>
      <c r="L25" s="26"/>
      <c r="M25" s="26" t="s">
        <v>31</v>
      </c>
      <c r="N25" s="26">
        <v>62</v>
      </c>
      <c r="O25" s="26" t="s">
        <v>21</v>
      </c>
      <c r="P25" s="26"/>
      <c r="Q25" s="26"/>
      <c r="R25" s="26"/>
      <c r="S25" s="26" t="s">
        <v>23</v>
      </c>
      <c r="T25" s="26" t="s">
        <v>23</v>
      </c>
      <c r="U25" s="26" t="s">
        <v>24</v>
      </c>
      <c r="V25" s="30"/>
      <c r="W25" s="30"/>
      <c r="X25" s="30"/>
    </row>
    <row r="26" spans="1:24" ht="19.2" customHeight="1" x14ac:dyDescent="0.3">
      <c r="A26" s="26" t="s">
        <v>93</v>
      </c>
      <c r="B26" s="27" t="s">
        <v>93</v>
      </c>
      <c r="C26" s="28">
        <v>45124</v>
      </c>
      <c r="D26" s="27" t="s">
        <v>114</v>
      </c>
      <c r="E26" s="28">
        <v>45604</v>
      </c>
      <c r="F26" s="29">
        <v>480</v>
      </c>
      <c r="G26" s="26" t="s">
        <v>39</v>
      </c>
      <c r="H26" s="26" t="s">
        <v>28</v>
      </c>
      <c r="I26" s="26"/>
      <c r="J26" s="26"/>
      <c r="K26" s="26" t="s">
        <v>18</v>
      </c>
      <c r="L26" s="26"/>
      <c r="M26" s="26" t="s">
        <v>29</v>
      </c>
      <c r="N26" s="26">
        <v>9</v>
      </c>
      <c r="O26" s="26" t="s">
        <v>21</v>
      </c>
      <c r="P26" s="26"/>
      <c r="Q26" s="26"/>
      <c r="R26" s="26"/>
      <c r="S26" s="26" t="s">
        <v>22</v>
      </c>
      <c r="T26" s="26" t="s">
        <v>23</v>
      </c>
      <c r="U26" s="26" t="s">
        <v>24</v>
      </c>
      <c r="V26" s="30"/>
      <c r="W26" s="30"/>
      <c r="X26" s="30"/>
    </row>
    <row r="27" spans="1:24" ht="19.2" customHeight="1" x14ac:dyDescent="0.3">
      <c r="A27" s="26" t="s">
        <v>94</v>
      </c>
      <c r="B27" s="27" t="s">
        <v>94</v>
      </c>
      <c r="C27" s="28">
        <v>45135</v>
      </c>
      <c r="D27" s="27" t="s">
        <v>115</v>
      </c>
      <c r="E27" s="28">
        <v>45604</v>
      </c>
      <c r="F27" s="29">
        <v>469</v>
      </c>
      <c r="G27" s="26" t="s">
        <v>95</v>
      </c>
      <c r="H27" s="26" t="s">
        <v>28</v>
      </c>
      <c r="I27" s="26"/>
      <c r="J27" s="26" t="s">
        <v>17</v>
      </c>
      <c r="K27" s="26" t="s">
        <v>18</v>
      </c>
      <c r="L27" s="26" t="s">
        <v>19</v>
      </c>
      <c r="M27" s="26" t="s">
        <v>29</v>
      </c>
      <c r="N27" s="26">
        <v>55</v>
      </c>
      <c r="O27" s="26" t="s">
        <v>21</v>
      </c>
      <c r="P27" s="26" t="s">
        <v>26</v>
      </c>
      <c r="Q27" s="26" t="s">
        <v>38</v>
      </c>
      <c r="R27" s="26"/>
      <c r="S27" s="26" t="s">
        <v>22</v>
      </c>
      <c r="T27" s="26" t="s">
        <v>23</v>
      </c>
      <c r="U27" s="26" t="s">
        <v>23</v>
      </c>
      <c r="V27" s="30"/>
      <c r="W27" s="30"/>
      <c r="X27" s="30"/>
    </row>
    <row r="28" spans="1:24" ht="19.2" customHeight="1" x14ac:dyDescent="0.3">
      <c r="A28" s="26" t="s">
        <v>96</v>
      </c>
      <c r="B28" s="27" t="s">
        <v>96</v>
      </c>
      <c r="C28" s="28">
        <v>45138</v>
      </c>
      <c r="D28" s="27" t="s">
        <v>115</v>
      </c>
      <c r="E28" s="28">
        <v>45604</v>
      </c>
      <c r="F28" s="29">
        <v>466</v>
      </c>
      <c r="G28" s="26" t="s">
        <v>97</v>
      </c>
      <c r="H28" s="26" t="s">
        <v>28</v>
      </c>
      <c r="I28" s="26"/>
      <c r="J28" s="26" t="s">
        <v>43</v>
      </c>
      <c r="K28" s="26" t="s">
        <v>18</v>
      </c>
      <c r="L28" s="26"/>
      <c r="M28" s="26" t="s">
        <v>29</v>
      </c>
      <c r="N28" s="26">
        <v>82</v>
      </c>
      <c r="O28" s="26" t="s">
        <v>21</v>
      </c>
      <c r="P28" s="26"/>
      <c r="Q28" s="26"/>
      <c r="R28" s="26"/>
      <c r="S28" s="26" t="s">
        <v>22</v>
      </c>
      <c r="T28" s="26" t="s">
        <v>23</v>
      </c>
      <c r="U28" s="26" t="s">
        <v>24</v>
      </c>
      <c r="V28" s="30"/>
      <c r="W28" s="30"/>
      <c r="X28" s="30"/>
    </row>
    <row r="29" spans="1:24" ht="19.2" customHeight="1" x14ac:dyDescent="0.3">
      <c r="A29" s="26" t="s">
        <v>98</v>
      </c>
      <c r="B29" s="27" t="s">
        <v>98</v>
      </c>
      <c r="C29" s="28">
        <v>45141</v>
      </c>
      <c r="D29" s="27" t="s">
        <v>115</v>
      </c>
      <c r="E29" s="28">
        <v>45604</v>
      </c>
      <c r="F29" s="29">
        <v>463</v>
      </c>
      <c r="G29" s="26" t="s">
        <v>36</v>
      </c>
      <c r="H29" s="26" t="s">
        <v>45</v>
      </c>
      <c r="I29" s="26"/>
      <c r="J29" s="26" t="s">
        <v>17</v>
      </c>
      <c r="K29" s="26" t="s">
        <v>18</v>
      </c>
      <c r="L29" s="26" t="s">
        <v>19</v>
      </c>
      <c r="M29" s="26" t="s">
        <v>20</v>
      </c>
      <c r="N29" s="26">
        <v>6</v>
      </c>
      <c r="O29" s="26" t="s">
        <v>21</v>
      </c>
      <c r="P29" s="26"/>
      <c r="Q29" s="26"/>
      <c r="R29" s="26"/>
      <c r="S29" s="26" t="s">
        <v>23</v>
      </c>
      <c r="T29" s="26" t="s">
        <v>23</v>
      </c>
      <c r="U29" s="26" t="s">
        <v>24</v>
      </c>
      <c r="V29" s="30"/>
      <c r="W29" s="30"/>
      <c r="X29" s="30"/>
    </row>
    <row r="30" spans="1:24" ht="19.2" customHeight="1" x14ac:dyDescent="0.3">
      <c r="A30" s="26" t="s">
        <v>99</v>
      </c>
      <c r="B30" s="27" t="s">
        <v>99</v>
      </c>
      <c r="C30" s="28">
        <v>45149</v>
      </c>
      <c r="D30" s="27" t="s">
        <v>114</v>
      </c>
      <c r="E30" s="28">
        <v>45604</v>
      </c>
      <c r="F30" s="29">
        <v>455</v>
      </c>
      <c r="G30" s="26" t="s">
        <v>25</v>
      </c>
      <c r="H30" s="26" t="s">
        <v>28</v>
      </c>
      <c r="I30" s="26"/>
      <c r="J30" s="26"/>
      <c r="K30" s="26" t="s">
        <v>18</v>
      </c>
      <c r="L30" s="26"/>
      <c r="M30" s="26" t="s">
        <v>20</v>
      </c>
      <c r="N30" s="26">
        <v>26</v>
      </c>
      <c r="O30" s="26" t="s">
        <v>21</v>
      </c>
      <c r="P30" s="26"/>
      <c r="Q30" s="26"/>
      <c r="R30" s="26"/>
      <c r="S30" s="26" t="s">
        <v>22</v>
      </c>
      <c r="T30" s="26" t="s">
        <v>23</v>
      </c>
      <c r="U30" s="26" t="s">
        <v>24</v>
      </c>
      <c r="V30" s="30"/>
      <c r="W30" s="30"/>
      <c r="X30" s="30"/>
    </row>
    <row r="31" spans="1:24" ht="19.2" customHeight="1" x14ac:dyDescent="0.3">
      <c r="A31" s="26" t="s">
        <v>100</v>
      </c>
      <c r="B31" s="27" t="s">
        <v>100</v>
      </c>
      <c r="C31" s="28">
        <v>45153</v>
      </c>
      <c r="D31" s="27" t="s">
        <v>114</v>
      </c>
      <c r="E31" s="28">
        <v>45604</v>
      </c>
      <c r="F31" s="29">
        <v>451</v>
      </c>
      <c r="G31" s="26" t="s">
        <v>101</v>
      </c>
      <c r="H31" s="26" t="s">
        <v>45</v>
      </c>
      <c r="I31" s="26"/>
      <c r="J31" s="26" t="s">
        <v>43</v>
      </c>
      <c r="K31" s="26" t="s">
        <v>18</v>
      </c>
      <c r="L31" s="26"/>
      <c r="M31" s="26" t="s">
        <v>29</v>
      </c>
      <c r="N31" s="26">
        <v>48</v>
      </c>
      <c r="O31" s="26" t="s">
        <v>21</v>
      </c>
      <c r="P31" s="26"/>
      <c r="Q31" s="26"/>
      <c r="R31" s="26"/>
      <c r="S31" s="26" t="s">
        <v>22</v>
      </c>
      <c r="T31" s="26" t="s">
        <v>23</v>
      </c>
      <c r="U31" s="26" t="s">
        <v>24</v>
      </c>
      <c r="V31" s="30"/>
      <c r="W31" s="30"/>
      <c r="X31" s="30"/>
    </row>
    <row r="32" spans="1:24" ht="19.2" customHeight="1" x14ac:dyDescent="0.3">
      <c r="A32" s="26" t="s">
        <v>102</v>
      </c>
      <c r="B32" s="27" t="s">
        <v>102</v>
      </c>
      <c r="C32" s="28">
        <v>45159</v>
      </c>
      <c r="D32" s="27" t="s">
        <v>115</v>
      </c>
      <c r="E32" s="28">
        <v>45604</v>
      </c>
      <c r="F32" s="29">
        <v>445</v>
      </c>
      <c r="G32" s="26" t="s">
        <v>37</v>
      </c>
      <c r="H32" s="26" t="s">
        <v>28</v>
      </c>
      <c r="I32" s="26"/>
      <c r="J32" s="26" t="s">
        <v>43</v>
      </c>
      <c r="K32" s="26" t="s">
        <v>18</v>
      </c>
      <c r="L32" s="26" t="s">
        <v>19</v>
      </c>
      <c r="M32" s="26" t="s">
        <v>29</v>
      </c>
      <c r="N32" s="26">
        <v>66</v>
      </c>
      <c r="O32" s="26" t="s">
        <v>21</v>
      </c>
      <c r="P32" s="26"/>
      <c r="Q32" s="26"/>
      <c r="R32" s="26"/>
      <c r="S32" s="26" t="s">
        <v>22</v>
      </c>
      <c r="T32" s="26" t="s">
        <v>23</v>
      </c>
      <c r="U32" s="26" t="s">
        <v>24</v>
      </c>
      <c r="V32" s="30"/>
      <c r="W32" s="30"/>
      <c r="X32" s="30"/>
    </row>
    <row r="33" spans="1:24" ht="19.2" customHeight="1" x14ac:dyDescent="0.3">
      <c r="A33" s="26" t="s">
        <v>103</v>
      </c>
      <c r="B33" s="27" t="s">
        <v>103</v>
      </c>
      <c r="C33" s="28">
        <v>45174</v>
      </c>
      <c r="D33" s="27" t="s">
        <v>115</v>
      </c>
      <c r="E33" s="28">
        <v>45604</v>
      </c>
      <c r="F33" s="29">
        <v>430</v>
      </c>
      <c r="G33" s="26" t="s">
        <v>104</v>
      </c>
      <c r="H33" s="26" t="s">
        <v>28</v>
      </c>
      <c r="I33" s="26"/>
      <c r="J33" s="26" t="s">
        <v>17</v>
      </c>
      <c r="K33" s="26" t="s">
        <v>18</v>
      </c>
      <c r="L33" s="26"/>
      <c r="M33" s="26" t="s">
        <v>29</v>
      </c>
      <c r="N33" s="26">
        <v>51</v>
      </c>
      <c r="O33" s="26" t="s">
        <v>21</v>
      </c>
      <c r="P33" s="26"/>
      <c r="Q33" s="26"/>
      <c r="R33" s="26"/>
      <c r="S33" s="26" t="s">
        <v>22</v>
      </c>
      <c r="T33" s="26" t="s">
        <v>23</v>
      </c>
      <c r="U33" s="26" t="s">
        <v>24</v>
      </c>
      <c r="V33" s="30"/>
      <c r="W33" s="30"/>
      <c r="X33" s="30"/>
    </row>
    <row r="34" spans="1:24" ht="19.2" customHeight="1" x14ac:dyDescent="0.3">
      <c r="A34" s="26" t="s">
        <v>105</v>
      </c>
      <c r="B34" s="27" t="s">
        <v>105</v>
      </c>
      <c r="C34" s="28">
        <v>45181</v>
      </c>
      <c r="D34" s="27" t="s">
        <v>114</v>
      </c>
      <c r="E34" s="28">
        <v>45604</v>
      </c>
      <c r="F34" s="29">
        <v>423</v>
      </c>
      <c r="G34" s="26" t="s">
        <v>60</v>
      </c>
      <c r="H34" s="26" t="s">
        <v>46</v>
      </c>
      <c r="I34" s="26"/>
      <c r="J34" s="26" t="s">
        <v>17</v>
      </c>
      <c r="K34" s="26" t="s">
        <v>18</v>
      </c>
      <c r="L34" s="26"/>
      <c r="M34" s="26" t="s">
        <v>20</v>
      </c>
      <c r="N34" s="26">
        <v>13</v>
      </c>
      <c r="O34" s="26" t="s">
        <v>21</v>
      </c>
      <c r="P34" s="26"/>
      <c r="Q34" s="26"/>
      <c r="R34" s="26"/>
      <c r="S34" s="26" t="s">
        <v>23</v>
      </c>
      <c r="T34" s="26" t="s">
        <v>23</v>
      </c>
      <c r="U34" s="26" t="s">
        <v>24</v>
      </c>
      <c r="V34" s="30"/>
      <c r="W34" s="30"/>
      <c r="X34" s="30"/>
    </row>
    <row r="35" spans="1:24" ht="19.2" customHeight="1" x14ac:dyDescent="0.3">
      <c r="A35" s="26" t="s">
        <v>106</v>
      </c>
      <c r="B35" s="27" t="s">
        <v>106</v>
      </c>
      <c r="C35" s="28">
        <v>45203</v>
      </c>
      <c r="D35" s="27" t="s">
        <v>115</v>
      </c>
      <c r="E35" s="28">
        <v>45604</v>
      </c>
      <c r="F35" s="29">
        <v>401</v>
      </c>
      <c r="G35" s="26" t="s">
        <v>107</v>
      </c>
      <c r="H35" s="26"/>
      <c r="I35" s="26"/>
      <c r="J35" s="26"/>
      <c r="K35" s="26"/>
      <c r="L35" s="26"/>
      <c r="M35" s="26" t="s">
        <v>29</v>
      </c>
      <c r="N35" s="26">
        <v>91</v>
      </c>
      <c r="O35" s="26" t="s">
        <v>21</v>
      </c>
      <c r="P35" s="26"/>
      <c r="Q35" s="26"/>
      <c r="R35" s="26"/>
      <c r="S35" s="26" t="s">
        <v>23</v>
      </c>
      <c r="T35" s="26" t="s">
        <v>23</v>
      </c>
      <c r="U35" s="26" t="s">
        <v>24</v>
      </c>
      <c r="V35" s="30"/>
      <c r="W35" s="30"/>
      <c r="X35" s="30"/>
    </row>
    <row r="36" spans="1:24" ht="19.2" customHeight="1" x14ac:dyDescent="0.3">
      <c r="A36" s="26" t="s">
        <v>108</v>
      </c>
      <c r="B36" s="27" t="s">
        <v>108</v>
      </c>
      <c r="C36" s="28">
        <v>45246</v>
      </c>
      <c r="D36" s="27" t="s">
        <v>114</v>
      </c>
      <c r="E36" s="28">
        <v>45604</v>
      </c>
      <c r="F36" s="29">
        <v>358</v>
      </c>
      <c r="G36" s="26" t="s">
        <v>42</v>
      </c>
      <c r="H36" s="26" t="s">
        <v>28</v>
      </c>
      <c r="I36" s="26"/>
      <c r="J36" s="26" t="s">
        <v>26</v>
      </c>
      <c r="K36" s="26" t="s">
        <v>18</v>
      </c>
      <c r="L36" s="26"/>
      <c r="M36" s="26" t="s">
        <v>29</v>
      </c>
      <c r="N36" s="26">
        <v>69</v>
      </c>
      <c r="O36" s="26" t="s">
        <v>21</v>
      </c>
      <c r="P36" s="26"/>
      <c r="Q36" s="26"/>
      <c r="R36" s="26"/>
      <c r="S36" s="26" t="s">
        <v>22</v>
      </c>
      <c r="T36" s="26" t="s">
        <v>23</v>
      </c>
      <c r="U36" s="26" t="s">
        <v>24</v>
      </c>
      <c r="V36" s="30"/>
      <c r="W36" s="30"/>
      <c r="X36" s="30"/>
    </row>
    <row r="37" spans="1:24" ht="19.2" customHeight="1" x14ac:dyDescent="0.3">
      <c r="A37" s="26" t="s">
        <v>109</v>
      </c>
      <c r="B37" s="27" t="s">
        <v>109</v>
      </c>
      <c r="C37" s="28">
        <v>45251</v>
      </c>
      <c r="D37" s="27" t="s">
        <v>115</v>
      </c>
      <c r="E37" s="28">
        <v>45604</v>
      </c>
      <c r="F37" s="29">
        <v>353</v>
      </c>
      <c r="G37" s="26" t="s">
        <v>40</v>
      </c>
      <c r="H37" s="26" t="s">
        <v>28</v>
      </c>
      <c r="I37" s="26"/>
      <c r="J37" s="26" t="s">
        <v>17</v>
      </c>
      <c r="K37" s="26" t="s">
        <v>18</v>
      </c>
      <c r="L37" s="26" t="s">
        <v>19</v>
      </c>
      <c r="M37" s="26" t="s">
        <v>29</v>
      </c>
      <c r="N37" s="26">
        <v>59</v>
      </c>
      <c r="O37" s="26" t="s">
        <v>21</v>
      </c>
      <c r="P37" s="26"/>
      <c r="Q37" s="26"/>
      <c r="R37" s="26"/>
      <c r="S37" s="26" t="s">
        <v>23</v>
      </c>
      <c r="T37" s="26" t="s">
        <v>23</v>
      </c>
      <c r="U37" s="26" t="s">
        <v>24</v>
      </c>
      <c r="V37" s="30"/>
      <c r="W37" s="30"/>
      <c r="X37" s="30"/>
    </row>
    <row r="38" spans="1:24" ht="19.2" customHeight="1" x14ac:dyDescent="0.25">
      <c r="A38" s="31" t="s">
        <v>117</v>
      </c>
      <c r="B38" s="21" t="s">
        <v>117</v>
      </c>
      <c r="C38" s="32">
        <v>44564</v>
      </c>
      <c r="D38" s="33" t="s">
        <v>115</v>
      </c>
      <c r="E38" s="32">
        <v>45513</v>
      </c>
      <c r="F38" s="34">
        <v>949</v>
      </c>
      <c r="G38" s="31" t="s">
        <v>50</v>
      </c>
      <c r="H38" s="31" t="s">
        <v>28</v>
      </c>
      <c r="I38" s="31" t="s">
        <v>18</v>
      </c>
      <c r="J38" s="31" t="s">
        <v>17</v>
      </c>
      <c r="K38" s="31" t="s">
        <v>18</v>
      </c>
      <c r="L38" s="31" t="s">
        <v>19</v>
      </c>
      <c r="M38" s="31" t="s">
        <v>29</v>
      </c>
      <c r="N38" s="31">
        <v>32</v>
      </c>
      <c r="O38" s="31" t="s">
        <v>21</v>
      </c>
      <c r="P38" s="31"/>
      <c r="Q38" s="31"/>
      <c r="R38" s="31"/>
      <c r="S38" s="31" t="s">
        <v>23</v>
      </c>
      <c r="T38" s="31" t="s">
        <v>23</v>
      </c>
      <c r="U38" s="31" t="s">
        <v>24</v>
      </c>
      <c r="V38" s="31"/>
      <c r="W38" s="31"/>
      <c r="X38" s="30"/>
    </row>
    <row r="39" spans="1:24" ht="19.2" customHeight="1" x14ac:dyDescent="0.25">
      <c r="A39" s="31" t="s">
        <v>118</v>
      </c>
      <c r="B39" s="21" t="s">
        <v>118</v>
      </c>
      <c r="C39" s="32">
        <v>44588</v>
      </c>
      <c r="D39" s="33" t="s">
        <v>115</v>
      </c>
      <c r="E39" s="32">
        <v>45513</v>
      </c>
      <c r="F39" s="34">
        <v>925</v>
      </c>
      <c r="G39" s="31" t="s">
        <v>119</v>
      </c>
      <c r="H39" s="31" t="s">
        <v>28</v>
      </c>
      <c r="I39" s="31" t="s">
        <v>16</v>
      </c>
      <c r="J39" s="31" t="s">
        <v>43</v>
      </c>
      <c r="K39" s="31" t="s">
        <v>18</v>
      </c>
      <c r="L39" s="31" t="s">
        <v>19</v>
      </c>
      <c r="M39" s="31" t="s">
        <v>20</v>
      </c>
      <c r="N39" s="31">
        <v>37</v>
      </c>
      <c r="O39" s="31" t="s">
        <v>34</v>
      </c>
      <c r="P39" s="31"/>
      <c r="Q39" s="31"/>
      <c r="R39" s="31"/>
      <c r="S39" s="31" t="s">
        <v>22</v>
      </c>
      <c r="T39" s="31" t="s">
        <v>23</v>
      </c>
      <c r="U39" s="31" t="s">
        <v>24</v>
      </c>
      <c r="V39" s="31"/>
      <c r="W39" s="31"/>
      <c r="X39" s="30"/>
    </row>
    <row r="40" spans="1:24" ht="19.2" customHeight="1" x14ac:dyDescent="0.25">
      <c r="A40" s="31" t="s">
        <v>120</v>
      </c>
      <c r="B40" s="21" t="s">
        <v>120</v>
      </c>
      <c r="C40" s="32">
        <v>44592</v>
      </c>
      <c r="D40" s="33" t="s">
        <v>115</v>
      </c>
      <c r="E40" s="32">
        <v>45513</v>
      </c>
      <c r="F40" s="34">
        <v>921</v>
      </c>
      <c r="G40" s="31" t="s">
        <v>121</v>
      </c>
      <c r="H40" s="31" t="s">
        <v>28</v>
      </c>
      <c r="I40" s="31" t="s">
        <v>18</v>
      </c>
      <c r="J40" s="31" t="s">
        <v>43</v>
      </c>
      <c r="K40" s="31" t="s">
        <v>18</v>
      </c>
      <c r="L40" s="31" t="s">
        <v>122</v>
      </c>
      <c r="M40" s="31" t="s">
        <v>20</v>
      </c>
      <c r="N40" s="31">
        <v>38</v>
      </c>
      <c r="O40" s="31" t="s">
        <v>21</v>
      </c>
      <c r="P40" s="31"/>
      <c r="Q40" s="31"/>
      <c r="R40" s="31"/>
      <c r="S40" s="31" t="s">
        <v>22</v>
      </c>
      <c r="T40" s="31" t="s">
        <v>23</v>
      </c>
      <c r="U40" s="31" t="s">
        <v>24</v>
      </c>
      <c r="V40" s="31"/>
      <c r="W40" s="31"/>
      <c r="X40" s="30"/>
    </row>
    <row r="41" spans="1:24" ht="19.2" customHeight="1" x14ac:dyDescent="0.25">
      <c r="A41" s="31" t="s">
        <v>123</v>
      </c>
      <c r="B41" s="21" t="s">
        <v>123</v>
      </c>
      <c r="C41" s="32">
        <v>44623</v>
      </c>
      <c r="D41" s="33" t="s">
        <v>115</v>
      </c>
      <c r="E41" s="32">
        <v>45513</v>
      </c>
      <c r="F41" s="34">
        <v>890</v>
      </c>
      <c r="G41" s="31" t="s">
        <v>124</v>
      </c>
      <c r="H41" s="31" t="s">
        <v>28</v>
      </c>
      <c r="I41" s="31" t="s">
        <v>18</v>
      </c>
      <c r="J41" s="31" t="s">
        <v>17</v>
      </c>
      <c r="K41" s="31" t="s">
        <v>18</v>
      </c>
      <c r="L41" s="31" t="s">
        <v>19</v>
      </c>
      <c r="M41" s="31" t="s">
        <v>29</v>
      </c>
      <c r="N41" s="31">
        <v>48</v>
      </c>
      <c r="O41" s="31" t="s">
        <v>21</v>
      </c>
      <c r="P41" s="31"/>
      <c r="Q41" s="31"/>
      <c r="R41" s="31"/>
      <c r="S41" s="31" t="s">
        <v>22</v>
      </c>
      <c r="T41" s="31" t="s">
        <v>23</v>
      </c>
      <c r="U41" s="31" t="s">
        <v>24</v>
      </c>
      <c r="V41" s="31"/>
      <c r="W41" s="31"/>
      <c r="X41" s="30"/>
    </row>
    <row r="42" spans="1:24" ht="19.2" customHeight="1" x14ac:dyDescent="0.25">
      <c r="A42" s="31" t="s">
        <v>125</v>
      </c>
      <c r="B42" s="21" t="s">
        <v>125</v>
      </c>
      <c r="C42" s="32">
        <v>44788</v>
      </c>
      <c r="D42" s="33" t="s">
        <v>114</v>
      </c>
      <c r="E42" s="32">
        <v>45513</v>
      </c>
      <c r="F42" s="34">
        <v>725</v>
      </c>
      <c r="G42" s="31" t="s">
        <v>126</v>
      </c>
      <c r="H42" s="31" t="s">
        <v>28</v>
      </c>
      <c r="I42" s="31" t="s">
        <v>18</v>
      </c>
      <c r="J42" s="31" t="s">
        <v>30</v>
      </c>
      <c r="K42" s="31" t="s">
        <v>18</v>
      </c>
      <c r="L42" s="31" t="s">
        <v>32</v>
      </c>
      <c r="M42" s="31" t="s">
        <v>29</v>
      </c>
      <c r="N42" s="31">
        <v>63</v>
      </c>
      <c r="O42" s="31" t="s">
        <v>21</v>
      </c>
      <c r="P42" s="31" t="s">
        <v>26</v>
      </c>
      <c r="Q42" s="31" t="s">
        <v>27</v>
      </c>
      <c r="R42" s="31"/>
      <c r="S42" s="31" t="s">
        <v>22</v>
      </c>
      <c r="T42" s="31" t="s">
        <v>23</v>
      </c>
      <c r="U42" s="31" t="s">
        <v>23</v>
      </c>
      <c r="V42" s="31"/>
      <c r="W42" s="31"/>
      <c r="X42" s="30"/>
    </row>
    <row r="43" spans="1:24" ht="19.2" customHeight="1" x14ac:dyDescent="0.25">
      <c r="A43" s="31" t="s">
        <v>127</v>
      </c>
      <c r="B43" s="21" t="s">
        <v>127</v>
      </c>
      <c r="C43" s="32">
        <v>44797</v>
      </c>
      <c r="D43" s="33" t="s">
        <v>115</v>
      </c>
      <c r="E43" s="32">
        <v>45513</v>
      </c>
      <c r="F43" s="34">
        <v>716</v>
      </c>
      <c r="G43" s="31" t="s">
        <v>128</v>
      </c>
      <c r="H43" s="31" t="s">
        <v>45</v>
      </c>
      <c r="I43" s="31" t="s">
        <v>18</v>
      </c>
      <c r="J43" s="31" t="s">
        <v>26</v>
      </c>
      <c r="K43" s="31" t="s">
        <v>18</v>
      </c>
      <c r="L43" s="31" t="s">
        <v>19</v>
      </c>
      <c r="M43" s="31" t="s">
        <v>31</v>
      </c>
      <c r="N43" s="31">
        <v>74</v>
      </c>
      <c r="O43" s="31" t="s">
        <v>21</v>
      </c>
      <c r="P43" s="31"/>
      <c r="Q43" s="31"/>
      <c r="R43" s="31"/>
      <c r="S43" s="31" t="s">
        <v>22</v>
      </c>
      <c r="T43" s="31" t="s">
        <v>23</v>
      </c>
      <c r="U43" s="31" t="s">
        <v>24</v>
      </c>
      <c r="V43" s="31"/>
      <c r="W43" s="31"/>
      <c r="X43" s="30"/>
    </row>
    <row r="44" spans="1:24" ht="19.2" customHeight="1" x14ac:dyDescent="0.25">
      <c r="A44" s="31" t="s">
        <v>129</v>
      </c>
      <c r="B44" s="21" t="s">
        <v>129</v>
      </c>
      <c r="C44" s="32">
        <v>44839</v>
      </c>
      <c r="D44" s="33" t="s">
        <v>115</v>
      </c>
      <c r="E44" s="32">
        <v>45513</v>
      </c>
      <c r="F44" s="34">
        <v>674</v>
      </c>
      <c r="G44" s="31" t="s">
        <v>130</v>
      </c>
      <c r="H44" s="31" t="s">
        <v>28</v>
      </c>
      <c r="I44" s="31" t="s">
        <v>16</v>
      </c>
      <c r="J44" s="31" t="s">
        <v>17</v>
      </c>
      <c r="K44" s="31" t="s">
        <v>18</v>
      </c>
      <c r="L44" s="31" t="s">
        <v>19</v>
      </c>
      <c r="M44" s="31" t="s">
        <v>20</v>
      </c>
      <c r="N44" s="31">
        <v>26</v>
      </c>
      <c r="O44" s="31" t="s">
        <v>21</v>
      </c>
      <c r="P44" s="31"/>
      <c r="Q44" s="31"/>
      <c r="R44" s="31"/>
      <c r="S44" s="31" t="s">
        <v>22</v>
      </c>
      <c r="T44" s="31" t="s">
        <v>23</v>
      </c>
      <c r="U44" s="31" t="s">
        <v>24</v>
      </c>
      <c r="V44" s="31"/>
      <c r="W44" s="31"/>
      <c r="X44" s="30"/>
    </row>
    <row r="45" spans="1:24" ht="19.2" customHeight="1" x14ac:dyDescent="0.25">
      <c r="A45" s="31" t="s">
        <v>131</v>
      </c>
      <c r="B45" s="21" t="s">
        <v>131</v>
      </c>
      <c r="C45" s="32">
        <v>44888</v>
      </c>
      <c r="D45" s="33" t="s">
        <v>115</v>
      </c>
      <c r="E45" s="32">
        <v>45513</v>
      </c>
      <c r="F45" s="34">
        <v>625</v>
      </c>
      <c r="G45" s="31" t="s">
        <v>132</v>
      </c>
      <c r="H45" s="31" t="s">
        <v>45</v>
      </c>
      <c r="I45" s="31" t="s">
        <v>18</v>
      </c>
      <c r="J45" s="31" t="s">
        <v>26</v>
      </c>
      <c r="K45" s="31" t="s">
        <v>16</v>
      </c>
      <c r="L45" s="31" t="s">
        <v>19</v>
      </c>
      <c r="M45" s="31" t="s">
        <v>29</v>
      </c>
      <c r="N45" s="31">
        <v>70</v>
      </c>
      <c r="O45" s="31" t="s">
        <v>34</v>
      </c>
      <c r="P45" s="31" t="s">
        <v>26</v>
      </c>
      <c r="Q45" s="31" t="s">
        <v>27</v>
      </c>
      <c r="R45" s="31"/>
      <c r="S45" s="31" t="s">
        <v>22</v>
      </c>
      <c r="T45" s="31" t="s">
        <v>23</v>
      </c>
      <c r="U45" s="31" t="s">
        <v>35</v>
      </c>
      <c r="V45" s="31"/>
      <c r="W45" s="31"/>
      <c r="X45" s="30"/>
    </row>
    <row r="46" spans="1:24" ht="19.2" customHeight="1" x14ac:dyDescent="0.25">
      <c r="A46" s="31" t="s">
        <v>133</v>
      </c>
      <c r="B46" s="21" t="s">
        <v>133</v>
      </c>
      <c r="C46" s="32">
        <v>44929</v>
      </c>
      <c r="D46" s="33" t="s">
        <v>114</v>
      </c>
      <c r="E46" s="32">
        <v>45513</v>
      </c>
      <c r="F46" s="34">
        <v>584</v>
      </c>
      <c r="G46" s="31" t="s">
        <v>134</v>
      </c>
      <c r="H46" s="31" t="s">
        <v>28</v>
      </c>
      <c r="I46" s="31" t="s">
        <v>16</v>
      </c>
      <c r="J46" s="31" t="s">
        <v>135</v>
      </c>
      <c r="K46" s="31" t="s">
        <v>18</v>
      </c>
      <c r="L46" s="31" t="s">
        <v>19</v>
      </c>
      <c r="M46" s="31" t="s">
        <v>29</v>
      </c>
      <c r="N46" s="31">
        <v>44</v>
      </c>
      <c r="O46" s="31" t="s">
        <v>21</v>
      </c>
      <c r="P46" s="31" t="s">
        <v>135</v>
      </c>
      <c r="Q46" s="31" t="s">
        <v>27</v>
      </c>
      <c r="R46" s="31"/>
      <c r="S46" s="31" t="s">
        <v>23</v>
      </c>
      <c r="T46" s="31" t="s">
        <v>23</v>
      </c>
      <c r="U46" s="31" t="s">
        <v>23</v>
      </c>
      <c r="V46" s="31"/>
      <c r="W46" s="31"/>
      <c r="X46" s="30"/>
    </row>
    <row r="47" spans="1:24" ht="19.2" customHeight="1" x14ac:dyDescent="0.25">
      <c r="A47" s="31" t="s">
        <v>136</v>
      </c>
      <c r="B47" s="21" t="s">
        <v>136</v>
      </c>
      <c r="C47" s="32">
        <v>44945</v>
      </c>
      <c r="D47" s="33" t="s">
        <v>114</v>
      </c>
      <c r="E47" s="32">
        <v>45513</v>
      </c>
      <c r="F47" s="34">
        <v>568</v>
      </c>
      <c r="G47" s="31" t="s">
        <v>137</v>
      </c>
      <c r="H47" s="31" t="s">
        <v>28</v>
      </c>
      <c r="I47" s="31" t="s">
        <v>18</v>
      </c>
      <c r="J47" s="31" t="s">
        <v>43</v>
      </c>
      <c r="K47" s="31" t="s">
        <v>16</v>
      </c>
      <c r="L47" s="31" t="s">
        <v>19</v>
      </c>
      <c r="M47" s="31" t="s">
        <v>29</v>
      </c>
      <c r="N47" s="31">
        <v>56</v>
      </c>
      <c r="O47" s="31" t="s">
        <v>21</v>
      </c>
      <c r="P47" s="31"/>
      <c r="Q47" s="31"/>
      <c r="R47" s="31"/>
      <c r="S47" s="31" t="s">
        <v>22</v>
      </c>
      <c r="T47" s="31" t="s">
        <v>23</v>
      </c>
      <c r="U47" s="31" t="s">
        <v>24</v>
      </c>
      <c r="V47" s="31"/>
      <c r="W47" s="31"/>
      <c r="X47" s="30"/>
    </row>
    <row r="48" spans="1:24" ht="19.2" customHeight="1" x14ac:dyDescent="0.25">
      <c r="A48" s="31" t="s">
        <v>138</v>
      </c>
      <c r="B48" s="21" t="s">
        <v>138</v>
      </c>
      <c r="C48" s="32">
        <v>44945</v>
      </c>
      <c r="D48" s="33" t="s">
        <v>114</v>
      </c>
      <c r="E48" s="32">
        <v>45513</v>
      </c>
      <c r="F48" s="34">
        <v>568</v>
      </c>
      <c r="G48" s="31" t="s">
        <v>137</v>
      </c>
      <c r="H48" s="31" t="s">
        <v>28</v>
      </c>
      <c r="I48" s="31" t="s">
        <v>18</v>
      </c>
      <c r="J48" s="31" t="s">
        <v>43</v>
      </c>
      <c r="K48" s="31" t="s">
        <v>16</v>
      </c>
      <c r="L48" s="31" t="s">
        <v>19</v>
      </c>
      <c r="M48" s="31" t="s">
        <v>29</v>
      </c>
      <c r="N48" s="31">
        <v>21</v>
      </c>
      <c r="O48" s="31" t="s">
        <v>21</v>
      </c>
      <c r="P48" s="31"/>
      <c r="Q48" s="31"/>
      <c r="R48" s="31"/>
      <c r="S48" s="31" t="s">
        <v>22</v>
      </c>
      <c r="T48" s="31" t="s">
        <v>23</v>
      </c>
      <c r="U48" s="31" t="s">
        <v>24</v>
      </c>
      <c r="V48" s="31"/>
      <c r="W48" s="31"/>
      <c r="X48" s="30"/>
    </row>
    <row r="49" spans="1:24" ht="19.2" customHeight="1" x14ac:dyDescent="0.25">
      <c r="A49" s="31" t="s">
        <v>139</v>
      </c>
      <c r="B49" s="21" t="s">
        <v>139</v>
      </c>
      <c r="C49" s="35">
        <v>44963</v>
      </c>
      <c r="D49" s="21" t="s">
        <v>115</v>
      </c>
      <c r="E49" s="35">
        <v>45513</v>
      </c>
      <c r="F49" s="36">
        <v>550</v>
      </c>
      <c r="G49" s="31" t="s">
        <v>140</v>
      </c>
      <c r="H49" s="31" t="s">
        <v>28</v>
      </c>
      <c r="I49" s="31"/>
      <c r="J49" s="31"/>
      <c r="K49" s="31"/>
      <c r="L49" s="31" t="s">
        <v>19</v>
      </c>
      <c r="M49" s="31" t="s">
        <v>29</v>
      </c>
      <c r="N49" s="31">
        <v>48</v>
      </c>
      <c r="O49" s="31" t="s">
        <v>21</v>
      </c>
      <c r="P49" s="31"/>
      <c r="Q49" s="31"/>
      <c r="R49" s="31"/>
      <c r="S49" s="31" t="s">
        <v>22</v>
      </c>
      <c r="T49" s="31" t="s">
        <v>23</v>
      </c>
      <c r="U49" s="31" t="s">
        <v>24</v>
      </c>
      <c r="V49" s="31"/>
      <c r="W49" s="31"/>
      <c r="X49" s="30"/>
    </row>
    <row r="50" spans="1:24" ht="19.2" customHeight="1" x14ac:dyDescent="0.25">
      <c r="A50" s="31" t="s">
        <v>141</v>
      </c>
      <c r="B50" s="21" t="s">
        <v>141</v>
      </c>
      <c r="C50" s="35">
        <v>44970</v>
      </c>
      <c r="D50" s="21" t="s">
        <v>115</v>
      </c>
      <c r="E50" s="35">
        <v>45513</v>
      </c>
      <c r="F50" s="36">
        <v>543</v>
      </c>
      <c r="G50" s="31" t="s">
        <v>142</v>
      </c>
      <c r="H50" s="31" t="s">
        <v>28</v>
      </c>
      <c r="I50" s="31"/>
      <c r="J50" s="31" t="s">
        <v>26</v>
      </c>
      <c r="K50" s="31"/>
      <c r="L50" s="31" t="s">
        <v>143</v>
      </c>
      <c r="M50" s="31" t="s">
        <v>29</v>
      </c>
      <c r="N50" s="31">
        <v>74</v>
      </c>
      <c r="O50" s="31" t="s">
        <v>34</v>
      </c>
      <c r="P50" s="31"/>
      <c r="Q50" s="31"/>
      <c r="R50" s="31"/>
      <c r="S50" s="31" t="s">
        <v>22</v>
      </c>
      <c r="T50" s="31" t="s">
        <v>23</v>
      </c>
      <c r="U50" s="31" t="s">
        <v>24</v>
      </c>
      <c r="V50" s="31"/>
      <c r="W50" s="31"/>
      <c r="X50" s="30"/>
    </row>
    <row r="51" spans="1:24" ht="19.2" customHeight="1" x14ac:dyDescent="0.25">
      <c r="A51" s="31" t="s">
        <v>144</v>
      </c>
      <c r="B51" s="21" t="s">
        <v>144</v>
      </c>
      <c r="C51" s="35">
        <v>44978</v>
      </c>
      <c r="D51" s="21" t="s">
        <v>114</v>
      </c>
      <c r="E51" s="35">
        <v>45513</v>
      </c>
      <c r="F51" s="36">
        <v>535</v>
      </c>
      <c r="G51" s="31" t="s">
        <v>126</v>
      </c>
      <c r="H51" s="31" t="s">
        <v>145</v>
      </c>
      <c r="I51" s="31"/>
      <c r="J51" s="31" t="s">
        <v>30</v>
      </c>
      <c r="K51" s="31"/>
      <c r="L51" s="31" t="s">
        <v>32</v>
      </c>
      <c r="M51" s="31" t="s">
        <v>20</v>
      </c>
      <c r="N51" s="31">
        <v>18</v>
      </c>
      <c r="O51" s="31" t="s">
        <v>21</v>
      </c>
      <c r="P51" s="31" t="s">
        <v>30</v>
      </c>
      <c r="Q51" s="31" t="s">
        <v>27</v>
      </c>
      <c r="R51" s="31"/>
      <c r="S51" s="31" t="s">
        <v>22</v>
      </c>
      <c r="T51" s="31" t="s">
        <v>23</v>
      </c>
      <c r="U51" s="31" t="s">
        <v>23</v>
      </c>
      <c r="V51" s="31"/>
      <c r="W51" s="31"/>
      <c r="X51" s="30"/>
    </row>
    <row r="52" spans="1:24" ht="19.2" customHeight="1" x14ac:dyDescent="0.25">
      <c r="A52" s="31" t="s">
        <v>146</v>
      </c>
      <c r="B52" s="21" t="s">
        <v>146</v>
      </c>
      <c r="C52" s="35">
        <v>44980</v>
      </c>
      <c r="D52" s="21" t="s">
        <v>115</v>
      </c>
      <c r="E52" s="35">
        <v>45513</v>
      </c>
      <c r="F52" s="36">
        <v>533</v>
      </c>
      <c r="G52" s="31" t="s">
        <v>147</v>
      </c>
      <c r="H52" s="31" t="s">
        <v>28</v>
      </c>
      <c r="I52" s="31"/>
      <c r="J52" s="31"/>
      <c r="K52" s="31"/>
      <c r="L52" s="31" t="s">
        <v>19</v>
      </c>
      <c r="M52" s="31" t="s">
        <v>20</v>
      </c>
      <c r="N52" s="31">
        <v>55</v>
      </c>
      <c r="O52" s="31" t="s">
        <v>21</v>
      </c>
      <c r="P52" s="31"/>
      <c r="Q52" s="31"/>
      <c r="R52" s="31"/>
      <c r="S52" s="31" t="s">
        <v>22</v>
      </c>
      <c r="T52" s="31" t="s">
        <v>23</v>
      </c>
      <c r="U52" s="31" t="s">
        <v>24</v>
      </c>
      <c r="V52" s="31"/>
      <c r="W52" s="31"/>
      <c r="X52" s="30"/>
    </row>
    <row r="53" spans="1:24" ht="19.2" customHeight="1" x14ac:dyDescent="0.25">
      <c r="A53" s="31" t="s">
        <v>148</v>
      </c>
      <c r="B53" s="21" t="s">
        <v>148</v>
      </c>
      <c r="C53" s="35">
        <v>44984</v>
      </c>
      <c r="D53" s="21" t="s">
        <v>115</v>
      </c>
      <c r="E53" s="35">
        <v>45513</v>
      </c>
      <c r="F53" s="36">
        <v>529</v>
      </c>
      <c r="G53" s="31" t="s">
        <v>149</v>
      </c>
      <c r="H53" s="31" t="s">
        <v>28</v>
      </c>
      <c r="I53" s="31"/>
      <c r="J53" s="31" t="s">
        <v>17</v>
      </c>
      <c r="K53" s="31"/>
      <c r="L53" s="31" t="s">
        <v>19</v>
      </c>
      <c r="M53" s="31" t="s">
        <v>29</v>
      </c>
      <c r="N53" s="31">
        <v>74</v>
      </c>
      <c r="O53" s="31" t="s">
        <v>21</v>
      </c>
      <c r="P53" s="31" t="s">
        <v>26</v>
      </c>
      <c r="Q53" s="31" t="s">
        <v>38</v>
      </c>
      <c r="R53" s="31"/>
      <c r="S53" s="31" t="s">
        <v>22</v>
      </c>
      <c r="T53" s="31" t="s">
        <v>23</v>
      </c>
      <c r="U53" s="31" t="s">
        <v>23</v>
      </c>
      <c r="V53" s="31"/>
      <c r="W53" s="31"/>
      <c r="X53" s="30"/>
    </row>
    <row r="54" spans="1:24" ht="19.2" customHeight="1" x14ac:dyDescent="0.25">
      <c r="A54" s="31" t="s">
        <v>150</v>
      </c>
      <c r="B54" s="21" t="s">
        <v>150</v>
      </c>
      <c r="C54" s="35">
        <v>45001</v>
      </c>
      <c r="D54" s="21" t="s">
        <v>115</v>
      </c>
      <c r="E54" s="35">
        <v>45513</v>
      </c>
      <c r="F54" s="36">
        <v>512</v>
      </c>
      <c r="G54" s="31" t="s">
        <v>137</v>
      </c>
      <c r="H54" s="31" t="s">
        <v>28</v>
      </c>
      <c r="I54" s="31"/>
      <c r="J54" s="31" t="s">
        <v>43</v>
      </c>
      <c r="K54" s="31"/>
      <c r="L54" s="31"/>
      <c r="M54" s="31" t="s">
        <v>29</v>
      </c>
      <c r="N54" s="31">
        <v>44</v>
      </c>
      <c r="O54" s="31" t="s">
        <v>21</v>
      </c>
      <c r="P54" s="31"/>
      <c r="Q54" s="31"/>
      <c r="R54" s="31"/>
      <c r="S54" s="31" t="s">
        <v>22</v>
      </c>
      <c r="T54" s="31" t="s">
        <v>23</v>
      </c>
      <c r="U54" s="31" t="s">
        <v>24</v>
      </c>
      <c r="V54" s="31"/>
      <c r="W54" s="31"/>
      <c r="X54" s="30"/>
    </row>
    <row r="55" spans="1:24" ht="19.2" customHeight="1" x14ac:dyDescent="0.25">
      <c r="A55" s="31" t="s">
        <v>151</v>
      </c>
      <c r="B55" s="21" t="s">
        <v>151</v>
      </c>
      <c r="C55" s="35">
        <v>45021</v>
      </c>
      <c r="D55" s="21" t="s">
        <v>114</v>
      </c>
      <c r="E55" s="35">
        <v>45513</v>
      </c>
      <c r="F55" s="36">
        <v>492</v>
      </c>
      <c r="G55" s="31" t="s">
        <v>152</v>
      </c>
      <c r="H55" s="31" t="s">
        <v>28</v>
      </c>
      <c r="I55" s="31"/>
      <c r="J55" s="31" t="s">
        <v>17</v>
      </c>
      <c r="K55" s="31"/>
      <c r="L55" s="31"/>
      <c r="M55" s="31" t="s">
        <v>20</v>
      </c>
      <c r="N55" s="31">
        <v>49</v>
      </c>
      <c r="O55" s="31" t="s">
        <v>21</v>
      </c>
      <c r="P55" s="31"/>
      <c r="Q55" s="31"/>
      <c r="R55" s="31"/>
      <c r="S55" s="31" t="s">
        <v>22</v>
      </c>
      <c r="T55" s="31" t="s">
        <v>23</v>
      </c>
      <c r="U55" s="31" t="s">
        <v>24</v>
      </c>
      <c r="V55" s="31"/>
      <c r="W55" s="31"/>
      <c r="X55" s="30"/>
    </row>
    <row r="56" spans="1:24" ht="19.2" customHeight="1" x14ac:dyDescent="0.25">
      <c r="A56" s="31" t="s">
        <v>153</v>
      </c>
      <c r="B56" s="21" t="s">
        <v>153</v>
      </c>
      <c r="C56" s="35">
        <v>45029</v>
      </c>
      <c r="D56" s="21" t="s">
        <v>114</v>
      </c>
      <c r="E56" s="35">
        <v>45513</v>
      </c>
      <c r="F56" s="36">
        <v>484</v>
      </c>
      <c r="G56" s="31" t="s">
        <v>126</v>
      </c>
      <c r="H56" s="31" t="s">
        <v>28</v>
      </c>
      <c r="I56" s="31"/>
      <c r="J56" s="31" t="s">
        <v>30</v>
      </c>
      <c r="K56" s="31" t="s">
        <v>18</v>
      </c>
      <c r="L56" s="31" t="s">
        <v>32</v>
      </c>
      <c r="M56" s="31" t="s">
        <v>29</v>
      </c>
      <c r="N56" s="31">
        <v>47</v>
      </c>
      <c r="O56" s="31" t="s">
        <v>21</v>
      </c>
      <c r="P56" s="31"/>
      <c r="Q56" s="31"/>
      <c r="R56" s="31"/>
      <c r="S56" s="31" t="s">
        <v>22</v>
      </c>
      <c r="T56" s="31" t="s">
        <v>23</v>
      </c>
      <c r="U56" s="31" t="s">
        <v>24</v>
      </c>
      <c r="V56" s="31"/>
      <c r="W56" s="31"/>
      <c r="X56" s="30"/>
    </row>
    <row r="57" spans="1:24" ht="19.2" customHeight="1" x14ac:dyDescent="0.25">
      <c r="A57" s="31" t="s">
        <v>154</v>
      </c>
      <c r="B57" s="21" t="s">
        <v>154</v>
      </c>
      <c r="C57" s="35">
        <v>45030</v>
      </c>
      <c r="D57" s="21" t="s">
        <v>115</v>
      </c>
      <c r="E57" s="35">
        <v>45513</v>
      </c>
      <c r="F57" s="36">
        <v>483</v>
      </c>
      <c r="G57" s="31" t="s">
        <v>155</v>
      </c>
      <c r="H57" s="31" t="s">
        <v>28</v>
      </c>
      <c r="I57" s="31"/>
      <c r="J57" s="31" t="s">
        <v>17</v>
      </c>
      <c r="K57" s="31"/>
      <c r="L57" s="31"/>
      <c r="M57" s="31" t="s">
        <v>20</v>
      </c>
      <c r="N57" s="31">
        <v>60</v>
      </c>
      <c r="O57" s="31" t="s">
        <v>21</v>
      </c>
      <c r="P57" s="31"/>
      <c r="Q57" s="31"/>
      <c r="R57" s="31"/>
      <c r="S57" s="31" t="s">
        <v>22</v>
      </c>
      <c r="T57" s="31" t="s">
        <v>23</v>
      </c>
      <c r="U57" s="31" t="s">
        <v>24</v>
      </c>
      <c r="V57" s="31"/>
      <c r="W57" s="31"/>
      <c r="X57" s="30"/>
    </row>
    <row r="58" spans="1:24" ht="19.2" customHeight="1" x14ac:dyDescent="0.25">
      <c r="A58" s="31" t="s">
        <v>156</v>
      </c>
      <c r="B58" s="21" t="s">
        <v>156</v>
      </c>
      <c r="C58" s="35">
        <v>45034</v>
      </c>
      <c r="D58" s="21" t="s">
        <v>114</v>
      </c>
      <c r="E58" s="35">
        <v>45513</v>
      </c>
      <c r="F58" s="36">
        <v>479</v>
      </c>
      <c r="G58" s="31" t="s">
        <v>157</v>
      </c>
      <c r="H58" s="31" t="s">
        <v>28</v>
      </c>
      <c r="I58" s="31"/>
      <c r="J58" s="31" t="s">
        <v>43</v>
      </c>
      <c r="K58" s="31" t="s">
        <v>18</v>
      </c>
      <c r="L58" s="31" t="s">
        <v>19</v>
      </c>
      <c r="M58" s="31" t="s">
        <v>20</v>
      </c>
      <c r="N58" s="31">
        <v>38</v>
      </c>
      <c r="O58" s="31" t="s">
        <v>21</v>
      </c>
      <c r="P58" s="31"/>
      <c r="Q58" s="31"/>
      <c r="R58" s="31"/>
      <c r="S58" s="31" t="s">
        <v>22</v>
      </c>
      <c r="T58" s="31" t="s">
        <v>23</v>
      </c>
      <c r="U58" s="31" t="s">
        <v>24</v>
      </c>
      <c r="V58" s="31"/>
      <c r="W58" s="31"/>
      <c r="X58" s="30"/>
    </row>
    <row r="59" spans="1:24" ht="19.2" customHeight="1" x14ac:dyDescent="0.25">
      <c r="A59" s="31" t="s">
        <v>158</v>
      </c>
      <c r="B59" s="21" t="s">
        <v>158</v>
      </c>
      <c r="C59" s="35">
        <v>45041</v>
      </c>
      <c r="D59" s="21" t="s">
        <v>114</v>
      </c>
      <c r="E59" s="35">
        <v>45513</v>
      </c>
      <c r="F59" s="36">
        <v>472</v>
      </c>
      <c r="G59" s="31" t="s">
        <v>159</v>
      </c>
      <c r="H59" s="31" t="s">
        <v>45</v>
      </c>
      <c r="I59" s="31"/>
      <c r="J59" s="31" t="s">
        <v>30</v>
      </c>
      <c r="K59" s="31" t="s">
        <v>16</v>
      </c>
      <c r="L59" s="31"/>
      <c r="M59" s="31" t="s">
        <v>31</v>
      </c>
      <c r="N59" s="31">
        <v>65</v>
      </c>
      <c r="O59" s="31" t="s">
        <v>21</v>
      </c>
      <c r="P59" s="31" t="s">
        <v>30</v>
      </c>
      <c r="Q59" s="31" t="s">
        <v>27</v>
      </c>
      <c r="R59" s="31"/>
      <c r="S59" s="31" t="s">
        <v>22</v>
      </c>
      <c r="T59" s="31" t="s">
        <v>23</v>
      </c>
      <c r="U59" s="31" t="s">
        <v>35</v>
      </c>
      <c r="V59" s="31"/>
      <c r="W59" s="31"/>
      <c r="X59" s="30"/>
    </row>
    <row r="60" spans="1:24" ht="19.2" customHeight="1" x14ac:dyDescent="0.25">
      <c r="A60" s="31" t="s">
        <v>160</v>
      </c>
      <c r="B60" s="21" t="s">
        <v>160</v>
      </c>
      <c r="C60" s="35">
        <v>45047</v>
      </c>
      <c r="D60" s="21" t="s">
        <v>115</v>
      </c>
      <c r="E60" s="35">
        <v>45513</v>
      </c>
      <c r="F60" s="36">
        <v>466</v>
      </c>
      <c r="G60" s="31" t="s">
        <v>161</v>
      </c>
      <c r="H60" s="31" t="s">
        <v>28</v>
      </c>
      <c r="I60" s="31"/>
      <c r="J60" s="31" t="s">
        <v>26</v>
      </c>
      <c r="K60" s="31"/>
      <c r="L60" s="31" t="s">
        <v>143</v>
      </c>
      <c r="M60" s="31" t="s">
        <v>29</v>
      </c>
      <c r="N60" s="31">
        <v>45</v>
      </c>
      <c r="O60" s="31" t="s">
        <v>21</v>
      </c>
      <c r="P60" s="31" t="s">
        <v>26</v>
      </c>
      <c r="Q60" s="31" t="s">
        <v>27</v>
      </c>
      <c r="R60" s="31"/>
      <c r="S60" s="31" t="s">
        <v>22</v>
      </c>
      <c r="T60" s="31" t="s">
        <v>23</v>
      </c>
      <c r="U60" s="31" t="s">
        <v>23</v>
      </c>
      <c r="V60" s="31"/>
      <c r="W60" s="31"/>
      <c r="X60" s="30"/>
    </row>
    <row r="61" spans="1:24" ht="19.2" customHeight="1" x14ac:dyDescent="0.25">
      <c r="A61" s="31" t="s">
        <v>162</v>
      </c>
      <c r="B61" s="21" t="s">
        <v>162</v>
      </c>
      <c r="C61" s="35">
        <v>45049</v>
      </c>
      <c r="D61" s="21" t="s">
        <v>163</v>
      </c>
      <c r="E61" s="35">
        <v>45513</v>
      </c>
      <c r="F61" s="36">
        <v>464</v>
      </c>
      <c r="G61" s="31" t="s">
        <v>164</v>
      </c>
      <c r="H61" s="31" t="s">
        <v>28</v>
      </c>
      <c r="I61" s="31"/>
      <c r="J61" s="31" t="s">
        <v>43</v>
      </c>
      <c r="K61" s="31" t="s">
        <v>18</v>
      </c>
      <c r="L61" s="31"/>
      <c r="M61" s="31" t="s">
        <v>29</v>
      </c>
      <c r="N61" s="31">
        <v>43</v>
      </c>
      <c r="O61" s="31" t="s">
        <v>21</v>
      </c>
      <c r="P61" s="31"/>
      <c r="Q61" s="31"/>
      <c r="R61" s="31"/>
      <c r="S61" s="31" t="s">
        <v>23</v>
      </c>
      <c r="T61" s="31" t="s">
        <v>23</v>
      </c>
      <c r="U61" s="31" t="s">
        <v>24</v>
      </c>
      <c r="V61" s="31"/>
      <c r="W61" s="31"/>
      <c r="X61" s="30"/>
    </row>
    <row r="62" spans="1:24" ht="19.2" customHeight="1" x14ac:dyDescent="0.25">
      <c r="A62" s="31" t="s">
        <v>165</v>
      </c>
      <c r="B62" s="21" t="s">
        <v>165</v>
      </c>
      <c r="C62" s="35">
        <v>45053</v>
      </c>
      <c r="D62" s="21" t="s">
        <v>115</v>
      </c>
      <c r="E62" s="35">
        <v>45513</v>
      </c>
      <c r="F62" s="36">
        <v>460</v>
      </c>
      <c r="G62" s="31" t="s">
        <v>166</v>
      </c>
      <c r="H62" s="31" t="s">
        <v>28</v>
      </c>
      <c r="I62" s="31"/>
      <c r="J62" s="31" t="s">
        <v>17</v>
      </c>
      <c r="K62" s="31"/>
      <c r="L62" s="31"/>
      <c r="M62" s="31" t="s">
        <v>29</v>
      </c>
      <c r="N62" s="31">
        <v>38</v>
      </c>
      <c r="O62" s="31" t="s">
        <v>21</v>
      </c>
      <c r="P62" s="31"/>
      <c r="Q62" s="31"/>
      <c r="R62" s="31"/>
      <c r="S62" s="31" t="s">
        <v>22</v>
      </c>
      <c r="T62" s="31" t="s">
        <v>23</v>
      </c>
      <c r="U62" s="31" t="s">
        <v>24</v>
      </c>
      <c r="V62" s="31"/>
      <c r="W62" s="31"/>
      <c r="X62" s="30"/>
    </row>
    <row r="63" spans="1:24" ht="19.2" customHeight="1" x14ac:dyDescent="0.25">
      <c r="A63" s="31" t="s">
        <v>167</v>
      </c>
      <c r="B63" s="21" t="s">
        <v>167</v>
      </c>
      <c r="C63" s="35">
        <v>45051</v>
      </c>
      <c r="D63" s="21" t="s">
        <v>115</v>
      </c>
      <c r="E63" s="35">
        <v>45513</v>
      </c>
      <c r="F63" s="36">
        <v>462</v>
      </c>
      <c r="G63" s="31" t="s">
        <v>168</v>
      </c>
      <c r="H63" s="31" t="s">
        <v>28</v>
      </c>
      <c r="I63" s="31"/>
      <c r="J63" s="31"/>
      <c r="K63" s="31" t="s">
        <v>18</v>
      </c>
      <c r="L63" s="31"/>
      <c r="M63" s="31" t="s">
        <v>20</v>
      </c>
      <c r="N63" s="31">
        <v>11</v>
      </c>
      <c r="O63" s="31" t="s">
        <v>21</v>
      </c>
      <c r="P63" s="31"/>
      <c r="Q63" s="31"/>
      <c r="R63" s="31"/>
      <c r="S63" s="31" t="s">
        <v>23</v>
      </c>
      <c r="T63" s="31" t="s">
        <v>23</v>
      </c>
      <c r="U63" s="31" t="s">
        <v>24</v>
      </c>
      <c r="V63" s="31"/>
      <c r="W63" s="31"/>
      <c r="X63" s="30"/>
    </row>
    <row r="64" spans="1:24" ht="19.2" customHeight="1" x14ac:dyDescent="0.25">
      <c r="A64" s="31" t="s">
        <v>169</v>
      </c>
      <c r="B64" s="21" t="s">
        <v>169</v>
      </c>
      <c r="C64" s="35">
        <v>45058</v>
      </c>
      <c r="D64" s="21" t="s">
        <v>114</v>
      </c>
      <c r="E64" s="35">
        <v>45513</v>
      </c>
      <c r="F64" s="36">
        <v>455</v>
      </c>
      <c r="G64" s="31" t="s">
        <v>134</v>
      </c>
      <c r="H64" s="31" t="s">
        <v>28</v>
      </c>
      <c r="I64" s="31"/>
      <c r="J64" s="31" t="s">
        <v>135</v>
      </c>
      <c r="K64" s="31"/>
      <c r="L64" s="31"/>
      <c r="M64" s="31" t="s">
        <v>29</v>
      </c>
      <c r="N64" s="31">
        <v>61</v>
      </c>
      <c r="O64" s="31" t="s">
        <v>21</v>
      </c>
      <c r="P64" s="31"/>
      <c r="Q64" s="31"/>
      <c r="R64" s="31"/>
      <c r="S64" s="31" t="s">
        <v>23</v>
      </c>
      <c r="T64" s="31" t="s">
        <v>23</v>
      </c>
      <c r="U64" s="31" t="s">
        <v>24</v>
      </c>
      <c r="V64" s="31"/>
      <c r="W64" s="31"/>
      <c r="X64" s="30"/>
    </row>
    <row r="65" spans="1:24" ht="19.2" customHeight="1" x14ac:dyDescent="0.25">
      <c r="A65" s="31" t="s">
        <v>170</v>
      </c>
      <c r="B65" s="21" t="s">
        <v>170</v>
      </c>
      <c r="C65" s="35">
        <v>45065</v>
      </c>
      <c r="D65" s="21" t="s">
        <v>114</v>
      </c>
      <c r="E65" s="35">
        <v>45513</v>
      </c>
      <c r="F65" s="36">
        <v>448</v>
      </c>
      <c r="G65" s="31" t="s">
        <v>171</v>
      </c>
      <c r="H65" s="31" t="s">
        <v>28</v>
      </c>
      <c r="I65" s="31"/>
      <c r="J65" s="31" t="s">
        <v>26</v>
      </c>
      <c r="K65" s="31" t="s">
        <v>18</v>
      </c>
      <c r="L65" s="31" t="s">
        <v>172</v>
      </c>
      <c r="M65" s="31" t="s">
        <v>20</v>
      </c>
      <c r="N65" s="31">
        <v>30</v>
      </c>
      <c r="O65" s="31" t="s">
        <v>21</v>
      </c>
      <c r="P65" s="31"/>
      <c r="Q65" s="31"/>
      <c r="R65" s="31"/>
      <c r="S65" s="31" t="s">
        <v>23</v>
      </c>
      <c r="T65" s="31" t="s">
        <v>23</v>
      </c>
      <c r="U65" s="31" t="s">
        <v>24</v>
      </c>
      <c r="V65" s="31"/>
      <c r="W65" s="31"/>
      <c r="X65" s="30"/>
    </row>
    <row r="66" spans="1:24" ht="19.2" customHeight="1" x14ac:dyDescent="0.25">
      <c r="A66" s="31" t="s">
        <v>173</v>
      </c>
      <c r="B66" s="21" t="s">
        <v>173</v>
      </c>
      <c r="C66" s="35">
        <v>45069</v>
      </c>
      <c r="D66" s="21" t="s">
        <v>115</v>
      </c>
      <c r="E66" s="35">
        <v>45513</v>
      </c>
      <c r="F66" s="36">
        <v>444</v>
      </c>
      <c r="G66" s="31" t="s">
        <v>174</v>
      </c>
      <c r="H66" s="31" t="s">
        <v>28</v>
      </c>
      <c r="I66" s="31"/>
      <c r="J66" s="31" t="s">
        <v>135</v>
      </c>
      <c r="K66" s="31" t="s">
        <v>18</v>
      </c>
      <c r="L66" s="31" t="s">
        <v>19</v>
      </c>
      <c r="M66" s="31" t="s">
        <v>29</v>
      </c>
      <c r="N66" s="31">
        <v>85</v>
      </c>
      <c r="O66" s="31" t="s">
        <v>21</v>
      </c>
      <c r="P66" s="31"/>
      <c r="Q66" s="31"/>
      <c r="R66" s="31"/>
      <c r="S66" s="31" t="s">
        <v>22</v>
      </c>
      <c r="T66" s="31" t="s">
        <v>23</v>
      </c>
      <c r="U66" s="31" t="s">
        <v>24</v>
      </c>
      <c r="V66" s="31"/>
      <c r="W66" s="31"/>
      <c r="X66" s="30"/>
    </row>
    <row r="67" spans="1:24" ht="19.2" customHeight="1" x14ac:dyDescent="0.25">
      <c r="A67" s="31" t="s">
        <v>175</v>
      </c>
      <c r="B67" s="21" t="s">
        <v>175</v>
      </c>
      <c r="C67" s="35">
        <v>45072</v>
      </c>
      <c r="D67" s="21" t="s">
        <v>115</v>
      </c>
      <c r="E67" s="35">
        <v>45513</v>
      </c>
      <c r="F67" s="36">
        <v>441</v>
      </c>
      <c r="G67" s="31" t="s">
        <v>176</v>
      </c>
      <c r="H67" s="31" t="s">
        <v>45</v>
      </c>
      <c r="I67" s="31"/>
      <c r="J67" s="31" t="s">
        <v>135</v>
      </c>
      <c r="K67" s="31" t="s">
        <v>18</v>
      </c>
      <c r="L67" s="31" t="s">
        <v>172</v>
      </c>
      <c r="M67" s="31" t="s">
        <v>29</v>
      </c>
      <c r="N67" s="31">
        <v>3</v>
      </c>
      <c r="O67" s="31" t="s">
        <v>177</v>
      </c>
      <c r="P67" s="31" t="s">
        <v>30</v>
      </c>
      <c r="Q67" s="31" t="s">
        <v>38</v>
      </c>
      <c r="R67" s="31"/>
      <c r="S67" s="31" t="s">
        <v>22</v>
      </c>
      <c r="T67" s="31" t="s">
        <v>23</v>
      </c>
      <c r="U67" s="31" t="s">
        <v>23</v>
      </c>
      <c r="V67" s="31"/>
      <c r="W67" s="31"/>
      <c r="X67" s="30"/>
    </row>
    <row r="68" spans="1:24" ht="19.2" customHeight="1" x14ac:dyDescent="0.25">
      <c r="A68" s="31" t="s">
        <v>178</v>
      </c>
      <c r="B68" s="21" t="s">
        <v>178</v>
      </c>
      <c r="C68" s="35">
        <v>45076</v>
      </c>
      <c r="D68" s="21" t="s">
        <v>114</v>
      </c>
      <c r="E68" s="35">
        <v>45513</v>
      </c>
      <c r="F68" s="36">
        <v>437</v>
      </c>
      <c r="G68" s="31" t="s">
        <v>179</v>
      </c>
      <c r="H68" s="31" t="s">
        <v>28</v>
      </c>
      <c r="I68" s="31"/>
      <c r="J68" s="31" t="s">
        <v>135</v>
      </c>
      <c r="K68" s="31" t="s">
        <v>18</v>
      </c>
      <c r="L68" s="31" t="s">
        <v>19</v>
      </c>
      <c r="M68" s="31" t="s">
        <v>20</v>
      </c>
      <c r="N68" s="31">
        <v>58</v>
      </c>
      <c r="O68" s="31" t="s">
        <v>21</v>
      </c>
      <c r="P68" s="31" t="s">
        <v>26</v>
      </c>
      <c r="Q68" s="31" t="s">
        <v>27</v>
      </c>
      <c r="R68" s="31"/>
      <c r="S68" s="31" t="s">
        <v>22</v>
      </c>
      <c r="T68" s="31" t="s">
        <v>23</v>
      </c>
      <c r="U68" s="31" t="s">
        <v>23</v>
      </c>
      <c r="V68" s="31"/>
      <c r="W68" s="31"/>
      <c r="X68" s="30"/>
    </row>
    <row r="69" spans="1:24" ht="19.2" customHeight="1" x14ac:dyDescent="0.25">
      <c r="A69" s="31" t="s">
        <v>180</v>
      </c>
      <c r="B69" s="21" t="s">
        <v>180</v>
      </c>
      <c r="C69" s="35">
        <v>45079</v>
      </c>
      <c r="D69" s="21" t="s">
        <v>114</v>
      </c>
      <c r="E69" s="35">
        <v>45513</v>
      </c>
      <c r="F69" s="36">
        <v>434</v>
      </c>
      <c r="G69" s="31" t="s">
        <v>134</v>
      </c>
      <c r="H69" s="31" t="s">
        <v>28</v>
      </c>
      <c r="I69" s="31"/>
      <c r="J69" s="31" t="s">
        <v>135</v>
      </c>
      <c r="K69" s="31"/>
      <c r="L69" s="31"/>
      <c r="M69" s="31" t="s">
        <v>20</v>
      </c>
      <c r="N69" s="31">
        <v>24</v>
      </c>
      <c r="O69" s="31" t="s">
        <v>34</v>
      </c>
      <c r="P69" s="31"/>
      <c r="Q69" s="31"/>
      <c r="R69" s="31"/>
      <c r="S69" s="31" t="s">
        <v>22</v>
      </c>
      <c r="T69" s="31" t="s">
        <v>23</v>
      </c>
      <c r="U69" s="31" t="s">
        <v>24</v>
      </c>
      <c r="V69" s="31"/>
      <c r="W69" s="31"/>
      <c r="X69" s="30"/>
    </row>
    <row r="70" spans="1:24" ht="19.2" customHeight="1" x14ac:dyDescent="0.25">
      <c r="A70" s="31" t="s">
        <v>181</v>
      </c>
      <c r="B70" s="21" t="s">
        <v>181</v>
      </c>
      <c r="C70" s="35">
        <v>45086</v>
      </c>
      <c r="D70" s="21" t="s">
        <v>115</v>
      </c>
      <c r="E70" s="35">
        <v>45513</v>
      </c>
      <c r="F70" s="36">
        <v>427</v>
      </c>
      <c r="G70" s="31" t="s">
        <v>182</v>
      </c>
      <c r="H70" s="31" t="s">
        <v>145</v>
      </c>
      <c r="I70" s="31"/>
      <c r="J70" s="31" t="s">
        <v>26</v>
      </c>
      <c r="K70" s="31" t="s">
        <v>16</v>
      </c>
      <c r="L70" s="31"/>
      <c r="M70" s="31" t="s">
        <v>20</v>
      </c>
      <c r="N70" s="31">
        <v>27</v>
      </c>
      <c r="O70" s="31" t="s">
        <v>21</v>
      </c>
      <c r="P70" s="31"/>
      <c r="Q70" s="31"/>
      <c r="R70" s="31"/>
      <c r="S70" s="31" t="s">
        <v>22</v>
      </c>
      <c r="T70" s="31" t="s">
        <v>23</v>
      </c>
      <c r="U70" s="31" t="s">
        <v>24</v>
      </c>
      <c r="V70" s="31"/>
      <c r="W70" s="31"/>
      <c r="X70" s="30"/>
    </row>
    <row r="71" spans="1:24" ht="19.2" customHeight="1" x14ac:dyDescent="0.25">
      <c r="A71" s="31" t="s">
        <v>183</v>
      </c>
      <c r="B71" s="21" t="s">
        <v>183</v>
      </c>
      <c r="C71" s="35">
        <v>45089</v>
      </c>
      <c r="D71" s="21" t="s">
        <v>114</v>
      </c>
      <c r="E71" s="35">
        <v>45513</v>
      </c>
      <c r="F71" s="36">
        <v>424</v>
      </c>
      <c r="G71" s="31" t="s">
        <v>184</v>
      </c>
      <c r="H71" s="31" t="s">
        <v>45</v>
      </c>
      <c r="I71" s="31"/>
      <c r="J71" s="31" t="s">
        <v>17</v>
      </c>
      <c r="K71" s="31" t="s">
        <v>18</v>
      </c>
      <c r="L71" s="31" t="s">
        <v>19</v>
      </c>
      <c r="M71" s="31" t="s">
        <v>31</v>
      </c>
      <c r="N71" s="31">
        <v>61</v>
      </c>
      <c r="O71" s="31" t="s">
        <v>34</v>
      </c>
      <c r="P71" s="31" t="s">
        <v>17</v>
      </c>
      <c r="Q71" s="31" t="s">
        <v>27</v>
      </c>
      <c r="R71" s="31"/>
      <c r="S71" s="31" t="s">
        <v>23</v>
      </c>
      <c r="T71" s="31" t="s">
        <v>23</v>
      </c>
      <c r="U71" s="31" t="s">
        <v>23</v>
      </c>
      <c r="V71" s="31"/>
      <c r="W71" s="31"/>
      <c r="X71" s="30"/>
    </row>
    <row r="72" spans="1:24" ht="19.2" customHeight="1" x14ac:dyDescent="0.25">
      <c r="A72" s="31" t="s">
        <v>185</v>
      </c>
      <c r="B72" s="21" t="s">
        <v>185</v>
      </c>
      <c r="C72" s="35">
        <v>45090</v>
      </c>
      <c r="D72" s="21" t="s">
        <v>115</v>
      </c>
      <c r="E72" s="35">
        <v>45513</v>
      </c>
      <c r="F72" s="36">
        <v>423</v>
      </c>
      <c r="G72" s="31" t="s">
        <v>186</v>
      </c>
      <c r="H72" s="31" t="s">
        <v>28</v>
      </c>
      <c r="I72" s="31"/>
      <c r="J72" s="31" t="s">
        <v>135</v>
      </c>
      <c r="K72" s="31" t="s">
        <v>18</v>
      </c>
      <c r="L72" s="31" t="s">
        <v>19</v>
      </c>
      <c r="M72" s="31" t="s">
        <v>29</v>
      </c>
      <c r="N72" s="31">
        <v>25</v>
      </c>
      <c r="O72" s="31" t="s">
        <v>21</v>
      </c>
      <c r="P72" s="31" t="s">
        <v>135</v>
      </c>
      <c r="Q72" s="31" t="s">
        <v>27</v>
      </c>
      <c r="R72" s="31"/>
      <c r="S72" s="31" t="s">
        <v>22</v>
      </c>
      <c r="T72" s="31" t="s">
        <v>23</v>
      </c>
      <c r="U72" s="31" t="s">
        <v>35</v>
      </c>
      <c r="V72" s="31"/>
      <c r="W72" s="31"/>
      <c r="X72" s="30"/>
    </row>
    <row r="73" spans="1:24" ht="19.2" customHeight="1" x14ac:dyDescent="0.25">
      <c r="A73" s="31" t="s">
        <v>187</v>
      </c>
      <c r="B73" s="21" t="s">
        <v>187</v>
      </c>
      <c r="C73" s="35">
        <v>45092</v>
      </c>
      <c r="D73" s="21" t="s">
        <v>114</v>
      </c>
      <c r="E73" s="35">
        <v>45513</v>
      </c>
      <c r="F73" s="36">
        <v>421</v>
      </c>
      <c r="G73" s="31" t="s">
        <v>188</v>
      </c>
      <c r="H73" s="31" t="s">
        <v>28</v>
      </c>
      <c r="I73" s="31"/>
      <c r="J73" s="31" t="s">
        <v>43</v>
      </c>
      <c r="K73" s="31" t="s">
        <v>18</v>
      </c>
      <c r="L73" s="31" t="s">
        <v>19</v>
      </c>
      <c r="M73" s="31" t="s">
        <v>29</v>
      </c>
      <c r="N73" s="31">
        <v>57</v>
      </c>
      <c r="O73" s="31" t="s">
        <v>21</v>
      </c>
      <c r="P73" s="31"/>
      <c r="Q73" s="31"/>
      <c r="R73" s="31"/>
      <c r="S73" s="31" t="s">
        <v>22</v>
      </c>
      <c r="T73" s="31" t="s">
        <v>23</v>
      </c>
      <c r="U73" s="31" t="s">
        <v>24</v>
      </c>
      <c r="V73" s="31"/>
      <c r="W73" s="31"/>
      <c r="X73" s="30"/>
    </row>
    <row r="74" spans="1:24" ht="19.2" customHeight="1" x14ac:dyDescent="0.25">
      <c r="A74" s="31" t="s">
        <v>189</v>
      </c>
      <c r="B74" s="21" t="s">
        <v>189</v>
      </c>
      <c r="C74" s="35">
        <v>45107</v>
      </c>
      <c r="D74" s="21" t="s">
        <v>114</v>
      </c>
      <c r="E74" s="35">
        <v>45513</v>
      </c>
      <c r="F74" s="36">
        <v>406</v>
      </c>
      <c r="G74" s="31" t="s">
        <v>190</v>
      </c>
      <c r="H74" s="31" t="s">
        <v>45</v>
      </c>
      <c r="I74" s="31"/>
      <c r="J74" s="31" t="s">
        <v>135</v>
      </c>
      <c r="K74" s="31" t="s">
        <v>18</v>
      </c>
      <c r="L74" s="31"/>
      <c r="M74" s="31" t="s">
        <v>31</v>
      </c>
      <c r="N74" s="31">
        <v>50</v>
      </c>
      <c r="O74" s="31" t="s">
        <v>21</v>
      </c>
      <c r="P74" s="31"/>
      <c r="Q74" s="31"/>
      <c r="R74" s="31"/>
      <c r="S74" s="31" t="s">
        <v>22</v>
      </c>
      <c r="T74" s="31" t="s">
        <v>23</v>
      </c>
      <c r="U74" s="31" t="s">
        <v>24</v>
      </c>
      <c r="V74" s="31"/>
      <c r="W74" s="31"/>
      <c r="X74" s="30"/>
    </row>
    <row r="75" spans="1:24" ht="19.2" customHeight="1" x14ac:dyDescent="0.25">
      <c r="A75" s="31" t="s">
        <v>191</v>
      </c>
      <c r="B75" s="21" t="s">
        <v>191</v>
      </c>
      <c r="C75" s="35">
        <v>45132</v>
      </c>
      <c r="D75" s="21" t="s">
        <v>115</v>
      </c>
      <c r="E75" s="35">
        <v>45513</v>
      </c>
      <c r="F75" s="36">
        <v>381</v>
      </c>
      <c r="G75" s="31" t="s">
        <v>192</v>
      </c>
      <c r="H75" s="31" t="s">
        <v>28</v>
      </c>
      <c r="I75" s="31"/>
      <c r="J75" s="31" t="s">
        <v>17</v>
      </c>
      <c r="K75" s="31" t="s">
        <v>18</v>
      </c>
      <c r="L75" s="31"/>
      <c r="M75" s="31" t="s">
        <v>29</v>
      </c>
      <c r="N75" s="31">
        <v>38</v>
      </c>
      <c r="O75" s="31" t="s">
        <v>21</v>
      </c>
      <c r="P75" s="31"/>
      <c r="Q75" s="31"/>
      <c r="R75" s="31"/>
      <c r="S75" s="31" t="s">
        <v>23</v>
      </c>
      <c r="T75" s="31" t="s">
        <v>23</v>
      </c>
      <c r="U75" s="31" t="s">
        <v>24</v>
      </c>
      <c r="V75" s="31"/>
      <c r="W75" s="31"/>
      <c r="X75" s="30"/>
    </row>
    <row r="76" spans="1:24" ht="19.2" customHeight="1" x14ac:dyDescent="0.25">
      <c r="A76" s="31" t="s">
        <v>193</v>
      </c>
      <c r="B76" s="21" t="s">
        <v>193</v>
      </c>
      <c r="C76" s="35">
        <v>45168</v>
      </c>
      <c r="D76" s="21" t="s">
        <v>115</v>
      </c>
      <c r="E76" s="35">
        <v>45513</v>
      </c>
      <c r="F76" s="36">
        <v>345</v>
      </c>
      <c r="G76" s="31" t="s">
        <v>194</v>
      </c>
      <c r="H76" s="31" t="s">
        <v>28</v>
      </c>
      <c r="I76" s="31"/>
      <c r="J76" s="31"/>
      <c r="K76" s="31" t="s">
        <v>18</v>
      </c>
      <c r="L76" s="31"/>
      <c r="M76" s="31" t="s">
        <v>31</v>
      </c>
      <c r="N76" s="31">
        <v>89</v>
      </c>
      <c r="O76" s="31" t="s">
        <v>21</v>
      </c>
      <c r="P76" s="31"/>
      <c r="Q76" s="31"/>
      <c r="R76" s="31"/>
      <c r="S76" s="31" t="s">
        <v>22</v>
      </c>
      <c r="T76" s="31" t="s">
        <v>23</v>
      </c>
      <c r="U76" s="31" t="s">
        <v>24</v>
      </c>
      <c r="V76" s="31"/>
      <c r="W76" s="31"/>
      <c r="X76" s="30"/>
    </row>
    <row r="77" spans="1:24" ht="19.2" customHeight="1" x14ac:dyDescent="0.25">
      <c r="A77" s="31" t="s">
        <v>195</v>
      </c>
      <c r="B77" s="21" t="s">
        <v>195</v>
      </c>
      <c r="C77" s="35">
        <v>45203</v>
      </c>
      <c r="D77" s="21" t="s">
        <v>115</v>
      </c>
      <c r="E77" s="35">
        <v>45513</v>
      </c>
      <c r="F77" s="36">
        <v>310</v>
      </c>
      <c r="G77" s="31" t="s">
        <v>194</v>
      </c>
      <c r="H77" s="31" t="s">
        <v>45</v>
      </c>
      <c r="I77" s="31"/>
      <c r="J77" s="31"/>
      <c r="K77" s="31" t="s">
        <v>18</v>
      </c>
      <c r="L77" s="31"/>
      <c r="M77" s="31" t="s">
        <v>31</v>
      </c>
      <c r="N77" s="31">
        <v>89</v>
      </c>
      <c r="O77" s="31" t="s">
        <v>21</v>
      </c>
      <c r="P77" s="31"/>
      <c r="Q77" s="31"/>
      <c r="R77" s="31"/>
      <c r="S77" s="31" t="s">
        <v>22</v>
      </c>
      <c r="T77" s="31" t="s">
        <v>23</v>
      </c>
      <c r="U77" s="31" t="s">
        <v>24</v>
      </c>
      <c r="V77" s="31"/>
      <c r="W77" s="31"/>
      <c r="X77" s="30"/>
    </row>
    <row r="78" spans="1:24" ht="19.2" customHeight="1" x14ac:dyDescent="0.25">
      <c r="A78" s="31" t="s">
        <v>196</v>
      </c>
      <c r="B78" s="21" t="s">
        <v>196</v>
      </c>
      <c r="C78" s="35">
        <v>45320</v>
      </c>
      <c r="D78" s="21" t="s">
        <v>114</v>
      </c>
      <c r="E78" s="35">
        <v>45513</v>
      </c>
      <c r="F78" s="36">
        <v>193</v>
      </c>
      <c r="G78" s="31" t="s">
        <v>197</v>
      </c>
      <c r="H78" s="31" t="s">
        <v>145</v>
      </c>
      <c r="I78" s="31"/>
      <c r="J78" s="31" t="s">
        <v>135</v>
      </c>
      <c r="K78" s="31" t="s">
        <v>18</v>
      </c>
      <c r="L78" s="31"/>
      <c r="M78" s="31" t="s">
        <v>29</v>
      </c>
      <c r="N78" s="31">
        <v>25</v>
      </c>
      <c r="O78" s="31" t="s">
        <v>21</v>
      </c>
      <c r="P78" s="31" t="s">
        <v>135</v>
      </c>
      <c r="Q78" s="31" t="s">
        <v>27</v>
      </c>
      <c r="R78" s="31"/>
      <c r="S78" s="31" t="s">
        <v>22</v>
      </c>
      <c r="T78" s="31" t="s">
        <v>23</v>
      </c>
      <c r="U78" s="31" t="s">
        <v>23</v>
      </c>
      <c r="V78" s="31"/>
      <c r="W78" s="31"/>
      <c r="X78" s="30"/>
    </row>
    <row r="79" spans="1:24" ht="19.2" customHeight="1" x14ac:dyDescent="0.3">
      <c r="A79" s="5" t="s">
        <v>199</v>
      </c>
      <c r="B79" s="6" t="s">
        <v>199</v>
      </c>
      <c r="C79" s="7">
        <v>44074</v>
      </c>
      <c r="D79" s="6" t="s">
        <v>114</v>
      </c>
      <c r="E79" s="7">
        <v>45709</v>
      </c>
      <c r="F79" s="13">
        <v>1635</v>
      </c>
      <c r="G79" s="5" t="s">
        <v>200</v>
      </c>
      <c r="H79" s="5" t="s">
        <v>145</v>
      </c>
      <c r="I79" s="5" t="s">
        <v>16</v>
      </c>
      <c r="J79" s="5" t="s">
        <v>17</v>
      </c>
      <c r="K79" s="5" t="s">
        <v>18</v>
      </c>
      <c r="L79" s="5" t="s">
        <v>19</v>
      </c>
      <c r="M79" s="5" t="s">
        <v>20</v>
      </c>
      <c r="N79" s="5" t="s">
        <v>202</v>
      </c>
      <c r="O79" s="5" t="s">
        <v>21</v>
      </c>
      <c r="P79" s="5" t="s">
        <v>17</v>
      </c>
      <c r="Q79" s="5" t="s">
        <v>27</v>
      </c>
      <c r="R79" s="8"/>
      <c r="S79" s="5" t="s">
        <v>22</v>
      </c>
      <c r="T79" s="5" t="s">
        <v>203</v>
      </c>
      <c r="U79" s="5" t="s">
        <v>24</v>
      </c>
      <c r="V79" s="5" t="s">
        <v>201</v>
      </c>
      <c r="W79" s="5" t="s">
        <v>201</v>
      </c>
      <c r="X79" s="5" t="s">
        <v>201</v>
      </c>
    </row>
    <row r="80" spans="1:24" ht="19.2" customHeight="1" x14ac:dyDescent="0.3">
      <c r="A80" s="5" t="s">
        <v>204</v>
      </c>
      <c r="B80" s="6" t="s">
        <v>204</v>
      </c>
      <c r="C80" s="7">
        <v>44900</v>
      </c>
      <c r="D80" s="6" t="s">
        <v>114</v>
      </c>
      <c r="E80" s="7">
        <v>45709</v>
      </c>
      <c r="F80" s="13">
        <v>809</v>
      </c>
      <c r="G80" s="5" t="s">
        <v>205</v>
      </c>
      <c r="H80" s="5" t="s">
        <v>28</v>
      </c>
      <c r="I80" s="5" t="s">
        <v>18</v>
      </c>
      <c r="J80" s="5" t="s">
        <v>17</v>
      </c>
      <c r="K80" s="5" t="s">
        <v>18</v>
      </c>
      <c r="L80" s="5" t="s">
        <v>19</v>
      </c>
      <c r="M80" s="5" t="s">
        <v>20</v>
      </c>
      <c r="N80" s="5" t="s">
        <v>206</v>
      </c>
      <c r="O80" s="5" t="s">
        <v>21</v>
      </c>
      <c r="P80" s="5"/>
      <c r="Q80" s="5"/>
      <c r="R80" s="8"/>
      <c r="S80" s="5" t="s">
        <v>22</v>
      </c>
      <c r="T80" s="5" t="s">
        <v>23</v>
      </c>
      <c r="U80" s="5" t="s">
        <v>24</v>
      </c>
      <c r="V80" s="5" t="s">
        <v>201</v>
      </c>
      <c r="W80" s="5" t="s">
        <v>201</v>
      </c>
      <c r="X80" s="5" t="s">
        <v>201</v>
      </c>
    </row>
    <row r="81" spans="1:24" ht="19.2" customHeight="1" x14ac:dyDescent="0.3">
      <c r="A81" s="5" t="s">
        <v>207</v>
      </c>
      <c r="B81" s="9" t="s">
        <v>207</v>
      </c>
      <c r="C81" s="10">
        <v>44949</v>
      </c>
      <c r="D81" s="9" t="s">
        <v>115</v>
      </c>
      <c r="E81" s="10">
        <v>45709</v>
      </c>
      <c r="F81" s="13">
        <v>760</v>
      </c>
      <c r="G81" s="5" t="s">
        <v>208</v>
      </c>
      <c r="H81" s="5" t="s">
        <v>28</v>
      </c>
      <c r="I81" s="5" t="s">
        <v>16</v>
      </c>
      <c r="J81" s="5" t="s">
        <v>17</v>
      </c>
      <c r="K81" s="5" t="s">
        <v>18</v>
      </c>
      <c r="L81" s="5" t="s">
        <v>19</v>
      </c>
      <c r="M81" s="5" t="s">
        <v>29</v>
      </c>
      <c r="N81" s="5" t="s">
        <v>209</v>
      </c>
      <c r="O81" s="5" t="s">
        <v>21</v>
      </c>
      <c r="P81" s="5"/>
      <c r="Q81" s="5"/>
      <c r="R81" s="8"/>
      <c r="S81" s="5" t="s">
        <v>22</v>
      </c>
      <c r="T81" s="5" t="s">
        <v>23</v>
      </c>
      <c r="U81" s="5" t="s">
        <v>24</v>
      </c>
      <c r="V81" s="5" t="s">
        <v>201</v>
      </c>
      <c r="W81" s="5" t="s">
        <v>201</v>
      </c>
      <c r="X81" s="5" t="s">
        <v>201</v>
      </c>
    </row>
    <row r="82" spans="1:24" ht="19.2" customHeight="1" x14ac:dyDescent="0.3">
      <c r="A82" s="5" t="s">
        <v>210</v>
      </c>
      <c r="B82" s="11" t="s">
        <v>210</v>
      </c>
      <c r="C82" s="12">
        <v>44977</v>
      </c>
      <c r="D82" s="11" t="s">
        <v>114</v>
      </c>
      <c r="E82" s="12">
        <v>45709</v>
      </c>
      <c r="F82" s="13">
        <v>732</v>
      </c>
      <c r="G82" s="5" t="s">
        <v>205</v>
      </c>
      <c r="H82" s="5" t="s">
        <v>28</v>
      </c>
      <c r="I82" s="5"/>
      <c r="J82" s="5" t="s">
        <v>17</v>
      </c>
      <c r="K82" s="5"/>
      <c r="L82" s="5" t="s">
        <v>19</v>
      </c>
      <c r="M82" s="5" t="s">
        <v>20</v>
      </c>
      <c r="N82" s="5" t="s">
        <v>211</v>
      </c>
      <c r="O82" s="5" t="s">
        <v>21</v>
      </c>
      <c r="P82" s="5"/>
      <c r="Q82" s="5"/>
      <c r="R82" s="8"/>
      <c r="S82" s="5" t="s">
        <v>22</v>
      </c>
      <c r="T82" s="5" t="s">
        <v>23</v>
      </c>
      <c r="U82" s="5" t="s">
        <v>24</v>
      </c>
      <c r="V82" s="5" t="s">
        <v>201</v>
      </c>
      <c r="W82" s="5" t="s">
        <v>201</v>
      </c>
      <c r="X82" s="5" t="s">
        <v>201</v>
      </c>
    </row>
    <row r="83" spans="1:24" ht="19.2" customHeight="1" x14ac:dyDescent="0.3">
      <c r="A83" s="5" t="s">
        <v>212</v>
      </c>
      <c r="B83" s="6" t="s">
        <v>212</v>
      </c>
      <c r="C83" s="7">
        <v>45015</v>
      </c>
      <c r="D83" s="6" t="s">
        <v>114</v>
      </c>
      <c r="E83" s="7">
        <v>45709</v>
      </c>
      <c r="F83" s="13">
        <v>694</v>
      </c>
      <c r="G83" s="5" t="s">
        <v>213</v>
      </c>
      <c r="H83" s="5" t="s">
        <v>28</v>
      </c>
      <c r="I83" s="5"/>
      <c r="J83" s="5" t="s">
        <v>43</v>
      </c>
      <c r="K83" s="5"/>
      <c r="L83" s="5" t="s">
        <v>19</v>
      </c>
      <c r="M83" s="5" t="s">
        <v>29</v>
      </c>
      <c r="N83" s="5" t="s">
        <v>214</v>
      </c>
      <c r="O83" s="5" t="s">
        <v>34</v>
      </c>
      <c r="P83" s="5" t="s">
        <v>17</v>
      </c>
      <c r="Q83" s="5" t="s">
        <v>27</v>
      </c>
      <c r="R83" s="8"/>
      <c r="S83" s="5" t="s">
        <v>22</v>
      </c>
      <c r="T83" s="5" t="s">
        <v>23</v>
      </c>
      <c r="U83" s="5" t="s">
        <v>23</v>
      </c>
      <c r="V83" s="5" t="s">
        <v>201</v>
      </c>
      <c r="W83" s="5" t="s">
        <v>201</v>
      </c>
      <c r="X83" s="5" t="s">
        <v>201</v>
      </c>
    </row>
    <row r="84" spans="1:24" ht="19.2" customHeight="1" x14ac:dyDescent="0.3">
      <c r="A84" s="5" t="s">
        <v>215</v>
      </c>
      <c r="B84" s="6" t="s">
        <v>215</v>
      </c>
      <c r="C84" s="7">
        <v>45023</v>
      </c>
      <c r="D84" s="6" t="s">
        <v>114</v>
      </c>
      <c r="E84" s="7">
        <v>45709</v>
      </c>
      <c r="F84" s="13">
        <v>686</v>
      </c>
      <c r="G84" s="5" t="s">
        <v>216</v>
      </c>
      <c r="H84" s="5" t="s">
        <v>28</v>
      </c>
      <c r="I84" s="5"/>
      <c r="J84" s="5" t="s">
        <v>43</v>
      </c>
      <c r="K84" s="5" t="s">
        <v>18</v>
      </c>
      <c r="L84" s="5"/>
      <c r="M84" s="5" t="s">
        <v>31</v>
      </c>
      <c r="N84" s="5" t="s">
        <v>217</v>
      </c>
      <c r="O84" s="5" t="s">
        <v>21</v>
      </c>
      <c r="P84" s="5"/>
      <c r="Q84" s="5"/>
      <c r="R84" s="8"/>
      <c r="S84" s="5" t="s">
        <v>22</v>
      </c>
      <c r="T84" s="5" t="s">
        <v>23</v>
      </c>
      <c r="U84" s="5" t="s">
        <v>24</v>
      </c>
      <c r="V84" s="5" t="s">
        <v>201</v>
      </c>
      <c r="W84" s="5" t="s">
        <v>201</v>
      </c>
      <c r="X84" s="5" t="s">
        <v>201</v>
      </c>
    </row>
    <row r="85" spans="1:24" ht="19.2" customHeight="1" x14ac:dyDescent="0.3">
      <c r="A85" s="5" t="s">
        <v>218</v>
      </c>
      <c r="B85" s="6" t="s">
        <v>218</v>
      </c>
      <c r="C85" s="7">
        <v>45121</v>
      </c>
      <c r="D85" s="6" t="s">
        <v>115</v>
      </c>
      <c r="E85" s="7">
        <v>45709</v>
      </c>
      <c r="F85" s="13">
        <v>588</v>
      </c>
      <c r="G85" s="5" t="s">
        <v>219</v>
      </c>
      <c r="H85" s="5" t="s">
        <v>28</v>
      </c>
      <c r="I85" s="5"/>
      <c r="J85" s="5" t="s">
        <v>43</v>
      </c>
      <c r="K85" s="5" t="s">
        <v>18</v>
      </c>
      <c r="L85" s="5" t="s">
        <v>19</v>
      </c>
      <c r="M85" s="5" t="s">
        <v>29</v>
      </c>
      <c r="N85" s="5" t="s">
        <v>220</v>
      </c>
      <c r="O85" s="5" t="s">
        <v>21</v>
      </c>
      <c r="P85" s="5"/>
      <c r="Q85" s="5"/>
      <c r="R85" s="8"/>
      <c r="S85" s="5" t="s">
        <v>22</v>
      </c>
      <c r="T85" s="5" t="s">
        <v>23</v>
      </c>
      <c r="U85" s="5" t="s">
        <v>24</v>
      </c>
      <c r="V85" s="5" t="s">
        <v>201</v>
      </c>
      <c r="W85" s="5" t="s">
        <v>201</v>
      </c>
      <c r="X85" s="5" t="s">
        <v>201</v>
      </c>
    </row>
    <row r="86" spans="1:24" ht="19.2" customHeight="1" x14ac:dyDescent="0.3">
      <c r="A86" s="5" t="s">
        <v>221</v>
      </c>
      <c r="B86" s="6" t="s">
        <v>221</v>
      </c>
      <c r="C86" s="7">
        <v>45140</v>
      </c>
      <c r="D86" s="6" t="s">
        <v>115</v>
      </c>
      <c r="E86" s="7">
        <v>45709</v>
      </c>
      <c r="F86" s="13">
        <v>569</v>
      </c>
      <c r="G86" s="5" t="s">
        <v>222</v>
      </c>
      <c r="H86" s="5" t="s">
        <v>28</v>
      </c>
      <c r="I86" s="5"/>
      <c r="J86" s="5" t="s">
        <v>26</v>
      </c>
      <c r="K86" s="5" t="s">
        <v>18</v>
      </c>
      <c r="L86" s="5" t="s">
        <v>19</v>
      </c>
      <c r="M86" s="5" t="s">
        <v>29</v>
      </c>
      <c r="N86" s="5" t="s">
        <v>223</v>
      </c>
      <c r="O86" s="5" t="s">
        <v>21</v>
      </c>
      <c r="P86" s="5" t="s">
        <v>26</v>
      </c>
      <c r="Q86" s="5" t="s">
        <v>27</v>
      </c>
      <c r="R86" s="8"/>
      <c r="S86" s="5" t="s">
        <v>22</v>
      </c>
      <c r="T86" s="5" t="s">
        <v>23</v>
      </c>
      <c r="U86" s="5" t="s">
        <v>23</v>
      </c>
      <c r="V86" s="5" t="s">
        <v>201</v>
      </c>
      <c r="W86" s="5" t="s">
        <v>201</v>
      </c>
      <c r="X86" s="5" t="s">
        <v>201</v>
      </c>
    </row>
    <row r="87" spans="1:24" ht="19.2" customHeight="1" x14ac:dyDescent="0.3">
      <c r="A87" s="5" t="s">
        <v>224</v>
      </c>
      <c r="B87" s="6" t="s">
        <v>224</v>
      </c>
      <c r="C87" s="7">
        <v>45148</v>
      </c>
      <c r="D87" s="6" t="s">
        <v>114</v>
      </c>
      <c r="E87" s="7">
        <v>45709</v>
      </c>
      <c r="F87" s="13">
        <v>566</v>
      </c>
      <c r="G87" s="5" t="s">
        <v>225</v>
      </c>
      <c r="H87" s="5" t="s">
        <v>28</v>
      </c>
      <c r="I87" s="5"/>
      <c r="J87" s="5" t="s">
        <v>17</v>
      </c>
      <c r="K87" s="5" t="s">
        <v>18</v>
      </c>
      <c r="L87" s="5" t="s">
        <v>19</v>
      </c>
      <c r="M87" s="5" t="s">
        <v>20</v>
      </c>
      <c r="N87" s="5" t="s">
        <v>226</v>
      </c>
      <c r="O87" s="5" t="s">
        <v>21</v>
      </c>
      <c r="P87" s="5"/>
      <c r="Q87" s="5"/>
      <c r="R87" s="8"/>
      <c r="S87" s="5" t="s">
        <v>22</v>
      </c>
      <c r="T87" s="5" t="s">
        <v>23</v>
      </c>
      <c r="U87" s="5" t="s">
        <v>24</v>
      </c>
      <c r="V87" s="5" t="s">
        <v>201</v>
      </c>
      <c r="W87" s="5" t="s">
        <v>201</v>
      </c>
      <c r="X87" s="5" t="s">
        <v>201</v>
      </c>
    </row>
    <row r="88" spans="1:24" ht="19.2" customHeight="1" x14ac:dyDescent="0.3">
      <c r="A88" s="5" t="s">
        <v>227</v>
      </c>
      <c r="B88" s="6" t="s">
        <v>227</v>
      </c>
      <c r="C88" s="7">
        <v>45174</v>
      </c>
      <c r="D88" s="6" t="s">
        <v>115</v>
      </c>
      <c r="E88" s="7">
        <v>45709</v>
      </c>
      <c r="F88" s="13">
        <v>561</v>
      </c>
      <c r="G88" s="5" t="s">
        <v>228</v>
      </c>
      <c r="H88" s="5" t="s">
        <v>28</v>
      </c>
      <c r="I88" s="5"/>
      <c r="J88" s="5"/>
      <c r="K88" s="5" t="s">
        <v>18</v>
      </c>
      <c r="L88" s="5"/>
      <c r="M88" s="5" t="s">
        <v>31</v>
      </c>
      <c r="N88" s="5" t="s">
        <v>229</v>
      </c>
      <c r="O88" s="5" t="s">
        <v>34</v>
      </c>
      <c r="P88" s="5"/>
      <c r="Q88" s="5"/>
      <c r="R88" s="8"/>
      <c r="S88" s="5" t="s">
        <v>22</v>
      </c>
      <c r="T88" s="5" t="s">
        <v>23</v>
      </c>
      <c r="U88" s="5" t="s">
        <v>24</v>
      </c>
      <c r="V88" s="5" t="s">
        <v>201</v>
      </c>
      <c r="W88" s="5" t="s">
        <v>201</v>
      </c>
      <c r="X88" s="5" t="s">
        <v>201</v>
      </c>
    </row>
    <row r="89" spans="1:24" ht="19.2" customHeight="1" x14ac:dyDescent="0.3">
      <c r="A89" s="5" t="s">
        <v>230</v>
      </c>
      <c r="B89" s="6" t="s">
        <v>230</v>
      </c>
      <c r="C89" s="7">
        <v>45174</v>
      </c>
      <c r="D89" s="6" t="s">
        <v>114</v>
      </c>
      <c r="E89" s="7">
        <v>45709</v>
      </c>
      <c r="F89" s="13">
        <v>535</v>
      </c>
      <c r="G89" s="5" t="s">
        <v>213</v>
      </c>
      <c r="H89" s="5" t="s">
        <v>28</v>
      </c>
      <c r="I89" s="5"/>
      <c r="J89" s="5" t="s">
        <v>17</v>
      </c>
      <c r="K89" s="5" t="s">
        <v>18</v>
      </c>
      <c r="L89" s="5" t="s">
        <v>19</v>
      </c>
      <c r="M89" s="5" t="s">
        <v>29</v>
      </c>
      <c r="N89" s="5" t="s">
        <v>211</v>
      </c>
      <c r="O89" s="5" t="s">
        <v>21</v>
      </c>
      <c r="P89" s="5"/>
      <c r="Q89" s="5"/>
      <c r="R89" s="8"/>
      <c r="S89" s="5" t="s">
        <v>22</v>
      </c>
      <c r="T89" s="5" t="s">
        <v>23</v>
      </c>
      <c r="U89" s="5" t="s">
        <v>24</v>
      </c>
      <c r="V89" s="5" t="s">
        <v>201</v>
      </c>
      <c r="W89" s="5" t="s">
        <v>201</v>
      </c>
      <c r="X89" s="5" t="s">
        <v>201</v>
      </c>
    </row>
    <row r="90" spans="1:24" ht="19.2" customHeight="1" x14ac:dyDescent="0.3">
      <c r="A90" s="5" t="s">
        <v>231</v>
      </c>
      <c r="B90" s="6" t="s">
        <v>231</v>
      </c>
      <c r="C90" s="7">
        <v>45180</v>
      </c>
      <c r="D90" s="6" t="s">
        <v>115</v>
      </c>
      <c r="E90" s="7">
        <v>45709</v>
      </c>
      <c r="F90" s="13">
        <v>529</v>
      </c>
      <c r="G90" s="5" t="s">
        <v>232</v>
      </c>
      <c r="H90" s="5" t="s">
        <v>28</v>
      </c>
      <c r="I90" s="5"/>
      <c r="J90" s="5"/>
      <c r="K90" s="5" t="s">
        <v>18</v>
      </c>
      <c r="L90" s="5"/>
      <c r="M90" s="5" t="s">
        <v>29</v>
      </c>
      <c r="N90" s="5" t="s">
        <v>233</v>
      </c>
      <c r="O90" s="5" t="s">
        <v>21</v>
      </c>
      <c r="P90" s="5"/>
      <c r="Q90" s="5"/>
      <c r="R90" s="8"/>
      <c r="S90" s="5" t="s">
        <v>22</v>
      </c>
      <c r="T90" s="5" t="s">
        <v>23</v>
      </c>
      <c r="U90" s="5" t="s">
        <v>24</v>
      </c>
      <c r="V90" s="5" t="s">
        <v>201</v>
      </c>
      <c r="W90" s="5" t="s">
        <v>201</v>
      </c>
      <c r="X90" s="5" t="s">
        <v>201</v>
      </c>
    </row>
    <row r="91" spans="1:24" ht="19.2" customHeight="1" x14ac:dyDescent="0.3">
      <c r="A91" s="5" t="s">
        <v>234</v>
      </c>
      <c r="B91" s="6" t="s">
        <v>234</v>
      </c>
      <c r="C91" s="7">
        <v>45181</v>
      </c>
      <c r="D91" s="6" t="s">
        <v>115</v>
      </c>
      <c r="E91" s="7">
        <v>45709</v>
      </c>
      <c r="F91" s="13">
        <v>528</v>
      </c>
      <c r="G91" s="5" t="s">
        <v>235</v>
      </c>
      <c r="H91" s="5" t="s">
        <v>28</v>
      </c>
      <c r="I91" s="5"/>
      <c r="J91" s="5" t="s">
        <v>43</v>
      </c>
      <c r="K91" s="5" t="s">
        <v>18</v>
      </c>
      <c r="L91" s="5" t="s">
        <v>19</v>
      </c>
      <c r="M91" s="5" t="s">
        <v>29</v>
      </c>
      <c r="N91" s="5" t="s">
        <v>236</v>
      </c>
      <c r="O91" s="5" t="s">
        <v>34</v>
      </c>
      <c r="P91" s="5"/>
      <c r="Q91" s="5"/>
      <c r="R91" s="8"/>
      <c r="S91" s="5" t="s">
        <v>22</v>
      </c>
      <c r="T91" s="5" t="s">
        <v>23</v>
      </c>
      <c r="U91" s="5" t="s">
        <v>24</v>
      </c>
      <c r="V91" s="5" t="s">
        <v>201</v>
      </c>
      <c r="W91" s="5" t="s">
        <v>201</v>
      </c>
      <c r="X91" s="5" t="s">
        <v>201</v>
      </c>
    </row>
    <row r="92" spans="1:24" ht="19.2" customHeight="1" x14ac:dyDescent="0.3">
      <c r="A92" s="5" t="s">
        <v>237</v>
      </c>
      <c r="B92" s="6" t="s">
        <v>237</v>
      </c>
      <c r="C92" s="7">
        <v>45190</v>
      </c>
      <c r="D92" s="6" t="s">
        <v>115</v>
      </c>
      <c r="E92" s="7">
        <v>45709</v>
      </c>
      <c r="F92" s="13">
        <v>519</v>
      </c>
      <c r="G92" s="5" t="s">
        <v>238</v>
      </c>
      <c r="H92" s="5" t="s">
        <v>28</v>
      </c>
      <c r="I92" s="5"/>
      <c r="J92" s="5" t="s">
        <v>43</v>
      </c>
      <c r="K92" s="5" t="s">
        <v>18</v>
      </c>
      <c r="L92" s="5" t="s">
        <v>19</v>
      </c>
      <c r="M92" s="5" t="s">
        <v>29</v>
      </c>
      <c r="N92" s="5" t="s">
        <v>239</v>
      </c>
      <c r="O92" s="5" t="s">
        <v>21</v>
      </c>
      <c r="P92" s="5"/>
      <c r="Q92" s="5"/>
      <c r="R92" s="8"/>
      <c r="S92" s="5" t="s">
        <v>22</v>
      </c>
      <c r="T92" s="5" t="s">
        <v>23</v>
      </c>
      <c r="U92" s="5" t="s">
        <v>24</v>
      </c>
      <c r="V92" s="5" t="s">
        <v>201</v>
      </c>
      <c r="W92" s="5" t="s">
        <v>201</v>
      </c>
      <c r="X92" s="5" t="s">
        <v>201</v>
      </c>
    </row>
    <row r="93" spans="1:24" ht="19.2" customHeight="1" x14ac:dyDescent="0.3">
      <c r="A93" s="5" t="s">
        <v>240</v>
      </c>
      <c r="B93" s="6" t="s">
        <v>240</v>
      </c>
      <c r="C93" s="7">
        <v>45194</v>
      </c>
      <c r="D93" s="6" t="s">
        <v>115</v>
      </c>
      <c r="E93" s="7">
        <v>45709</v>
      </c>
      <c r="F93" s="13">
        <v>515</v>
      </c>
      <c r="G93" s="5" t="s">
        <v>194</v>
      </c>
      <c r="H93" s="5" t="s">
        <v>28</v>
      </c>
      <c r="I93" s="5"/>
      <c r="J93" s="5" t="s">
        <v>43</v>
      </c>
      <c r="K93" s="5" t="s">
        <v>18</v>
      </c>
      <c r="L93" s="5"/>
      <c r="M93" s="5" t="s">
        <v>29</v>
      </c>
      <c r="N93" s="5" t="s">
        <v>241</v>
      </c>
      <c r="O93" s="5" t="s">
        <v>21</v>
      </c>
      <c r="P93" s="5"/>
      <c r="Q93" s="5"/>
      <c r="R93" s="8"/>
      <c r="S93" s="5" t="s">
        <v>23</v>
      </c>
      <c r="T93" s="5" t="s">
        <v>23</v>
      </c>
      <c r="U93" s="5" t="s">
        <v>24</v>
      </c>
      <c r="V93" s="5" t="s">
        <v>201</v>
      </c>
      <c r="W93" s="5" t="s">
        <v>201</v>
      </c>
      <c r="X93" s="5" t="s">
        <v>201</v>
      </c>
    </row>
    <row r="94" spans="1:24" ht="19.2" customHeight="1" x14ac:dyDescent="0.3">
      <c r="A94" s="5" t="s">
        <v>242</v>
      </c>
      <c r="B94" s="6" t="s">
        <v>242</v>
      </c>
      <c r="C94" s="7">
        <v>45197</v>
      </c>
      <c r="D94" s="6" t="s">
        <v>115</v>
      </c>
      <c r="E94" s="7">
        <v>45709</v>
      </c>
      <c r="F94" s="13">
        <v>512</v>
      </c>
      <c r="G94" s="5" t="s">
        <v>243</v>
      </c>
      <c r="H94" s="5" t="s">
        <v>28</v>
      </c>
      <c r="I94" s="5"/>
      <c r="J94" s="5" t="s">
        <v>17</v>
      </c>
      <c r="K94" s="5" t="s">
        <v>18</v>
      </c>
      <c r="L94" s="5" t="s">
        <v>19</v>
      </c>
      <c r="M94" s="5" t="s">
        <v>20</v>
      </c>
      <c r="N94" s="5" t="s">
        <v>244</v>
      </c>
      <c r="O94" s="5" t="s">
        <v>21</v>
      </c>
      <c r="P94" s="5"/>
      <c r="Q94" s="5"/>
      <c r="R94" s="8"/>
      <c r="S94" s="5" t="s">
        <v>22</v>
      </c>
      <c r="T94" s="5" t="s">
        <v>23</v>
      </c>
      <c r="U94" s="5" t="s">
        <v>24</v>
      </c>
      <c r="V94" s="5" t="s">
        <v>201</v>
      </c>
      <c r="W94" s="5" t="s">
        <v>201</v>
      </c>
      <c r="X94" s="5" t="s">
        <v>201</v>
      </c>
    </row>
    <row r="95" spans="1:24" ht="19.2" customHeight="1" x14ac:dyDescent="0.3">
      <c r="A95" s="5" t="s">
        <v>245</v>
      </c>
      <c r="B95" s="6" t="s">
        <v>245</v>
      </c>
      <c r="C95" s="7">
        <v>45197</v>
      </c>
      <c r="D95" s="6" t="s">
        <v>115</v>
      </c>
      <c r="E95" s="7">
        <v>45709</v>
      </c>
      <c r="F95" s="13">
        <v>512</v>
      </c>
      <c r="G95" s="5" t="s">
        <v>246</v>
      </c>
      <c r="H95" s="5" t="s">
        <v>28</v>
      </c>
      <c r="I95" s="5"/>
      <c r="J95" s="5" t="s">
        <v>17</v>
      </c>
      <c r="K95" s="5" t="s">
        <v>18</v>
      </c>
      <c r="L95" s="5"/>
      <c r="M95" s="5" t="s">
        <v>20</v>
      </c>
      <c r="N95" s="5" t="s">
        <v>247</v>
      </c>
      <c r="O95" s="5" t="s">
        <v>21</v>
      </c>
      <c r="P95" s="5"/>
      <c r="Q95" s="5"/>
      <c r="R95" s="8"/>
      <c r="S95" s="5" t="s">
        <v>22</v>
      </c>
      <c r="T95" s="5" t="s">
        <v>23</v>
      </c>
      <c r="U95" s="5" t="s">
        <v>24</v>
      </c>
      <c r="V95" s="5" t="s">
        <v>201</v>
      </c>
      <c r="W95" s="5" t="s">
        <v>201</v>
      </c>
      <c r="X95" s="5" t="s">
        <v>201</v>
      </c>
    </row>
    <row r="96" spans="1:24" ht="19.2" customHeight="1" x14ac:dyDescent="0.3">
      <c r="A96" s="5" t="s">
        <v>248</v>
      </c>
      <c r="B96" s="6" t="s">
        <v>248</v>
      </c>
      <c r="C96" s="7">
        <v>45198</v>
      </c>
      <c r="D96" s="6" t="s">
        <v>114</v>
      </c>
      <c r="E96" s="7">
        <v>45709</v>
      </c>
      <c r="F96" s="13">
        <v>511</v>
      </c>
      <c r="G96" s="5" t="s">
        <v>249</v>
      </c>
      <c r="H96" s="5" t="s">
        <v>28</v>
      </c>
      <c r="I96" s="5"/>
      <c r="J96" s="5" t="s">
        <v>17</v>
      </c>
      <c r="K96" s="5" t="s">
        <v>18</v>
      </c>
      <c r="L96" s="5" t="s">
        <v>19</v>
      </c>
      <c r="M96" s="5" t="s">
        <v>20</v>
      </c>
      <c r="N96" s="5" t="s">
        <v>223</v>
      </c>
      <c r="O96" s="5" t="s">
        <v>21</v>
      </c>
      <c r="P96" s="5"/>
      <c r="Q96" s="5"/>
      <c r="R96" s="8"/>
      <c r="S96" s="5" t="s">
        <v>22</v>
      </c>
      <c r="T96" s="5" t="s">
        <v>23</v>
      </c>
      <c r="U96" s="5" t="s">
        <v>24</v>
      </c>
      <c r="V96" s="5" t="s">
        <v>201</v>
      </c>
      <c r="W96" s="5" t="s">
        <v>201</v>
      </c>
      <c r="X96" s="5" t="s">
        <v>201</v>
      </c>
    </row>
    <row r="97" spans="1:24" ht="19.2" customHeight="1" x14ac:dyDescent="0.3">
      <c r="A97" s="5" t="s">
        <v>250</v>
      </c>
      <c r="B97" s="6" t="s">
        <v>250</v>
      </c>
      <c r="C97" s="7">
        <v>45219</v>
      </c>
      <c r="D97" s="6" t="s">
        <v>163</v>
      </c>
      <c r="E97" s="7">
        <v>45709</v>
      </c>
      <c r="F97" s="13">
        <v>490</v>
      </c>
      <c r="G97" s="5" t="s">
        <v>251</v>
      </c>
      <c r="H97" s="5" t="s">
        <v>28</v>
      </c>
      <c r="I97" s="5"/>
      <c r="J97" s="5" t="s">
        <v>30</v>
      </c>
      <c r="K97" s="5" t="s">
        <v>18</v>
      </c>
      <c r="L97" s="5" t="s">
        <v>32</v>
      </c>
      <c r="M97" s="5" t="s">
        <v>29</v>
      </c>
      <c r="N97" s="5" t="s">
        <v>244</v>
      </c>
      <c r="O97" s="5" t="s">
        <v>21</v>
      </c>
      <c r="P97" s="5" t="s">
        <v>26</v>
      </c>
      <c r="Q97" s="5" t="s">
        <v>27</v>
      </c>
      <c r="R97" s="8"/>
      <c r="S97" s="5" t="s">
        <v>22</v>
      </c>
      <c r="T97" s="5" t="s">
        <v>23</v>
      </c>
      <c r="U97" s="5" t="s">
        <v>23</v>
      </c>
      <c r="V97" s="5" t="s">
        <v>201</v>
      </c>
      <c r="W97" s="5" t="s">
        <v>201</v>
      </c>
      <c r="X97" s="5" t="s">
        <v>201</v>
      </c>
    </row>
    <row r="98" spans="1:24" ht="19.2" customHeight="1" x14ac:dyDescent="0.3">
      <c r="A98" s="5" t="s">
        <v>252</v>
      </c>
      <c r="B98" s="6" t="s">
        <v>252</v>
      </c>
      <c r="C98" s="7">
        <v>45220</v>
      </c>
      <c r="D98" s="6" t="s">
        <v>115</v>
      </c>
      <c r="E98" s="7">
        <v>45709</v>
      </c>
      <c r="F98" s="13">
        <v>489</v>
      </c>
      <c r="G98" s="5" t="s">
        <v>253</v>
      </c>
      <c r="H98" s="5" t="s">
        <v>28</v>
      </c>
      <c r="I98" s="5"/>
      <c r="J98" s="5" t="s">
        <v>17</v>
      </c>
      <c r="K98" s="5" t="s">
        <v>18</v>
      </c>
      <c r="L98" s="5" t="s">
        <v>19</v>
      </c>
      <c r="M98" s="5" t="s">
        <v>29</v>
      </c>
      <c r="N98" s="5" t="s">
        <v>239</v>
      </c>
      <c r="O98" s="5" t="s">
        <v>21</v>
      </c>
      <c r="P98" s="5"/>
      <c r="Q98" s="5"/>
      <c r="R98" s="8"/>
      <c r="S98" s="5" t="s">
        <v>22</v>
      </c>
      <c r="T98" s="5" t="s">
        <v>23</v>
      </c>
      <c r="U98" s="5" t="s">
        <v>24</v>
      </c>
      <c r="V98" s="5" t="s">
        <v>201</v>
      </c>
      <c r="W98" s="5" t="s">
        <v>201</v>
      </c>
      <c r="X98" s="5" t="s">
        <v>201</v>
      </c>
    </row>
    <row r="99" spans="1:24" ht="19.2" customHeight="1" x14ac:dyDescent="0.3">
      <c r="A99" s="5" t="s">
        <v>254</v>
      </c>
      <c r="B99" s="6" t="s">
        <v>254</v>
      </c>
      <c r="C99" s="7">
        <v>45225</v>
      </c>
      <c r="D99" s="6" t="s">
        <v>114</v>
      </c>
      <c r="E99" s="7">
        <v>45709</v>
      </c>
      <c r="F99" s="13">
        <v>484</v>
      </c>
      <c r="G99" s="5" t="s">
        <v>255</v>
      </c>
      <c r="H99" s="5" t="s">
        <v>45</v>
      </c>
      <c r="I99" s="5"/>
      <c r="J99" s="5" t="s">
        <v>17</v>
      </c>
      <c r="K99" s="5" t="s">
        <v>18</v>
      </c>
      <c r="L99" s="5" t="s">
        <v>19</v>
      </c>
      <c r="M99" s="5" t="s">
        <v>20</v>
      </c>
      <c r="N99" s="5" t="s">
        <v>256</v>
      </c>
      <c r="O99" s="5" t="s">
        <v>21</v>
      </c>
      <c r="P99" s="5" t="s">
        <v>17</v>
      </c>
      <c r="Q99" s="5" t="s">
        <v>27</v>
      </c>
      <c r="R99" s="8"/>
      <c r="S99" s="5" t="s">
        <v>22</v>
      </c>
      <c r="T99" s="5" t="s">
        <v>23</v>
      </c>
      <c r="U99" s="5" t="s">
        <v>23</v>
      </c>
      <c r="V99" s="5" t="s">
        <v>201</v>
      </c>
      <c r="W99" s="5" t="s">
        <v>201</v>
      </c>
      <c r="X99" s="5" t="s">
        <v>201</v>
      </c>
    </row>
    <row r="100" spans="1:24" ht="19.2" customHeight="1" x14ac:dyDescent="0.3">
      <c r="A100" s="5" t="s">
        <v>257</v>
      </c>
      <c r="B100" s="6" t="s">
        <v>257</v>
      </c>
      <c r="C100" s="7">
        <v>45247</v>
      </c>
      <c r="D100" s="6" t="s">
        <v>115</v>
      </c>
      <c r="E100" s="7">
        <v>45709</v>
      </c>
      <c r="F100" s="13">
        <v>462</v>
      </c>
      <c r="G100" s="5" t="s">
        <v>258</v>
      </c>
      <c r="H100" s="5" t="s">
        <v>28</v>
      </c>
      <c r="I100" s="5"/>
      <c r="J100" s="5" t="s">
        <v>17</v>
      </c>
      <c r="K100" s="5" t="s">
        <v>18</v>
      </c>
      <c r="L100" s="5"/>
      <c r="M100" s="5" t="s">
        <v>29</v>
      </c>
      <c r="N100" s="5" t="s">
        <v>259</v>
      </c>
      <c r="O100" s="5" t="s">
        <v>21</v>
      </c>
      <c r="P100" s="5"/>
      <c r="Q100" s="5"/>
      <c r="R100" s="8"/>
      <c r="S100" s="5" t="s">
        <v>23</v>
      </c>
      <c r="T100" s="5" t="s">
        <v>23</v>
      </c>
      <c r="U100" s="5" t="s">
        <v>24</v>
      </c>
      <c r="V100" s="5" t="s">
        <v>201</v>
      </c>
      <c r="W100" s="5" t="s">
        <v>201</v>
      </c>
      <c r="X100" s="5" t="s">
        <v>201</v>
      </c>
    </row>
    <row r="101" spans="1:24" ht="19.2" customHeight="1" x14ac:dyDescent="0.3">
      <c r="A101" s="5" t="s">
        <v>260</v>
      </c>
      <c r="B101" s="6" t="s">
        <v>260</v>
      </c>
      <c r="C101" s="7">
        <v>45328</v>
      </c>
      <c r="D101" s="6" t="s">
        <v>114</v>
      </c>
      <c r="E101" s="7">
        <v>45709</v>
      </c>
      <c r="F101" s="13">
        <v>381</v>
      </c>
      <c r="G101" s="5" t="s">
        <v>197</v>
      </c>
      <c r="H101" s="5" t="s">
        <v>28</v>
      </c>
      <c r="I101" s="5"/>
      <c r="J101" s="5" t="s">
        <v>43</v>
      </c>
      <c r="K101" s="5" t="s">
        <v>18</v>
      </c>
      <c r="L101" s="5" t="s">
        <v>19</v>
      </c>
      <c r="M101" s="5" t="s">
        <v>31</v>
      </c>
      <c r="N101" s="5" t="s">
        <v>261</v>
      </c>
      <c r="O101" s="5" t="s">
        <v>21</v>
      </c>
      <c r="P101" s="5" t="s">
        <v>17</v>
      </c>
      <c r="Q101" s="5" t="s">
        <v>27</v>
      </c>
      <c r="R101" s="8"/>
      <c r="S101" s="5" t="s">
        <v>22</v>
      </c>
      <c r="T101" s="5" t="s">
        <v>23</v>
      </c>
      <c r="U101" s="5" t="s">
        <v>23</v>
      </c>
      <c r="V101" s="5" t="s">
        <v>201</v>
      </c>
      <c r="W101" s="5" t="s">
        <v>201</v>
      </c>
      <c r="X101" s="5" t="s">
        <v>201</v>
      </c>
    </row>
    <row r="102" spans="1:24" s="3" customFormat="1" ht="19.2" customHeight="1" x14ac:dyDescent="0.25">
      <c r="A102" s="18" t="s">
        <v>264</v>
      </c>
      <c r="B102" s="19" t="s">
        <v>264</v>
      </c>
      <c r="C102" s="20">
        <v>43854</v>
      </c>
      <c r="D102" s="21" t="s">
        <v>114</v>
      </c>
      <c r="E102" s="20">
        <v>45779</v>
      </c>
      <c r="F102" s="13">
        <v>1925</v>
      </c>
      <c r="G102" s="18" t="s">
        <v>265</v>
      </c>
      <c r="H102" s="18" t="s">
        <v>46</v>
      </c>
      <c r="I102" s="18" t="s">
        <v>16</v>
      </c>
      <c r="J102" s="18"/>
      <c r="K102" s="18" t="s">
        <v>18</v>
      </c>
      <c r="L102" s="18" t="s">
        <v>19</v>
      </c>
      <c r="M102" s="18" t="s">
        <v>20</v>
      </c>
      <c r="N102" s="18">
        <v>14</v>
      </c>
      <c r="O102" s="18" t="s">
        <v>21</v>
      </c>
      <c r="P102" s="18"/>
      <c r="Q102" s="18"/>
      <c r="R102" s="18"/>
      <c r="S102" s="18" t="s">
        <v>22</v>
      </c>
      <c r="T102" s="18" t="s">
        <v>23</v>
      </c>
      <c r="U102" s="18" t="s">
        <v>24</v>
      </c>
      <c r="V102" s="18" t="s">
        <v>201</v>
      </c>
      <c r="W102" s="18" t="s">
        <v>201</v>
      </c>
      <c r="X102" s="18" t="s">
        <v>201</v>
      </c>
    </row>
    <row r="103" spans="1:24" s="3" customFormat="1" ht="19.2" customHeight="1" x14ac:dyDescent="0.25">
      <c r="A103" s="18" t="s">
        <v>266</v>
      </c>
      <c r="B103" s="19" t="s">
        <v>266</v>
      </c>
      <c r="C103" s="20">
        <v>45013</v>
      </c>
      <c r="D103" s="21" t="s">
        <v>114</v>
      </c>
      <c r="E103" s="20">
        <v>45779</v>
      </c>
      <c r="F103" s="13">
        <v>766</v>
      </c>
      <c r="G103" s="18" t="s">
        <v>267</v>
      </c>
      <c r="H103" s="18" t="s">
        <v>28</v>
      </c>
      <c r="I103" s="18"/>
      <c r="J103" s="18" t="s">
        <v>17</v>
      </c>
      <c r="K103" s="18"/>
      <c r="L103" s="18" t="s">
        <v>19</v>
      </c>
      <c r="M103" s="18" t="s">
        <v>29</v>
      </c>
      <c r="N103" s="18">
        <v>47</v>
      </c>
      <c r="O103" s="18" t="s">
        <v>21</v>
      </c>
      <c r="P103" s="18"/>
      <c r="Q103" s="18"/>
      <c r="R103" s="18"/>
      <c r="S103" s="18" t="s">
        <v>22</v>
      </c>
      <c r="T103" s="18" t="s">
        <v>23</v>
      </c>
      <c r="U103" s="18" t="s">
        <v>24</v>
      </c>
      <c r="V103" s="18" t="s">
        <v>201</v>
      </c>
      <c r="W103" s="18" t="s">
        <v>201</v>
      </c>
      <c r="X103" s="18" t="s">
        <v>201</v>
      </c>
    </row>
    <row r="104" spans="1:24" s="3" customFormat="1" ht="19.2" customHeight="1" x14ac:dyDescent="0.25">
      <c r="A104" s="18" t="s">
        <v>268</v>
      </c>
      <c r="B104" s="19" t="s">
        <v>268</v>
      </c>
      <c r="C104" s="20">
        <v>45014</v>
      </c>
      <c r="D104" s="21" t="s">
        <v>115</v>
      </c>
      <c r="E104" s="20">
        <v>45779</v>
      </c>
      <c r="F104" s="13">
        <v>765</v>
      </c>
      <c r="G104" s="18" t="s">
        <v>269</v>
      </c>
      <c r="H104" s="18" t="s">
        <v>28</v>
      </c>
      <c r="I104" s="18"/>
      <c r="J104" s="18" t="s">
        <v>43</v>
      </c>
      <c r="K104" s="18"/>
      <c r="L104" s="18"/>
      <c r="M104" s="18" t="s">
        <v>29</v>
      </c>
      <c r="N104" s="18">
        <v>71</v>
      </c>
      <c r="O104" s="18" t="s">
        <v>34</v>
      </c>
      <c r="P104" s="18"/>
      <c r="Q104" s="18"/>
      <c r="R104" s="18"/>
      <c r="S104" s="18" t="s">
        <v>22</v>
      </c>
      <c r="T104" s="18" t="s">
        <v>23</v>
      </c>
      <c r="U104" s="18" t="s">
        <v>24</v>
      </c>
      <c r="V104" s="18" t="s">
        <v>201</v>
      </c>
      <c r="W104" s="18" t="s">
        <v>201</v>
      </c>
      <c r="X104" s="18" t="s">
        <v>201</v>
      </c>
    </row>
    <row r="105" spans="1:24" s="3" customFormat="1" ht="19.2" customHeight="1" x14ac:dyDescent="0.25">
      <c r="A105" s="18" t="s">
        <v>270</v>
      </c>
      <c r="B105" s="19" t="s">
        <v>270</v>
      </c>
      <c r="C105" s="20">
        <v>45094</v>
      </c>
      <c r="D105" s="21" t="s">
        <v>114</v>
      </c>
      <c r="E105" s="20">
        <v>45779</v>
      </c>
      <c r="F105" s="13">
        <v>685</v>
      </c>
      <c r="G105" s="18" t="s">
        <v>271</v>
      </c>
      <c r="H105" s="18" t="s">
        <v>28</v>
      </c>
      <c r="I105" s="18"/>
      <c r="J105" s="18" t="s">
        <v>43</v>
      </c>
      <c r="K105" s="18" t="s">
        <v>18</v>
      </c>
      <c r="L105" s="18"/>
      <c r="M105" s="18" t="s">
        <v>29</v>
      </c>
      <c r="N105" s="18">
        <v>9</v>
      </c>
      <c r="O105" s="18" t="s">
        <v>21</v>
      </c>
      <c r="P105" s="18"/>
      <c r="Q105" s="18"/>
      <c r="R105" s="18"/>
      <c r="S105" s="18" t="s">
        <v>23</v>
      </c>
      <c r="T105" s="18" t="s">
        <v>23</v>
      </c>
      <c r="U105" s="18" t="s">
        <v>24</v>
      </c>
      <c r="V105" s="18" t="s">
        <v>201</v>
      </c>
      <c r="W105" s="18" t="s">
        <v>201</v>
      </c>
      <c r="X105" s="18" t="s">
        <v>201</v>
      </c>
    </row>
    <row r="106" spans="1:24" s="3" customFormat="1" ht="19.2" customHeight="1" x14ac:dyDescent="0.25">
      <c r="A106" s="18" t="s">
        <v>272</v>
      </c>
      <c r="B106" s="19" t="s">
        <v>272</v>
      </c>
      <c r="C106" s="20">
        <v>45107</v>
      </c>
      <c r="D106" s="21" t="s">
        <v>114</v>
      </c>
      <c r="E106" s="20">
        <v>45779</v>
      </c>
      <c r="F106" s="13">
        <v>672</v>
      </c>
      <c r="G106" s="18" t="s">
        <v>273</v>
      </c>
      <c r="H106" s="18" t="s">
        <v>28</v>
      </c>
      <c r="I106" s="18"/>
      <c r="J106" s="18" t="s">
        <v>17</v>
      </c>
      <c r="K106" s="18" t="s">
        <v>18</v>
      </c>
      <c r="L106" s="18" t="s">
        <v>19</v>
      </c>
      <c r="M106" s="18" t="s">
        <v>29</v>
      </c>
      <c r="N106" s="18">
        <v>61</v>
      </c>
      <c r="O106" s="18" t="s">
        <v>21</v>
      </c>
      <c r="P106" s="18" t="s">
        <v>17</v>
      </c>
      <c r="Q106" s="18" t="s">
        <v>27</v>
      </c>
      <c r="R106" s="18"/>
      <c r="S106" s="18" t="s">
        <v>23</v>
      </c>
      <c r="T106" s="18" t="s">
        <v>23</v>
      </c>
      <c r="U106" s="18" t="s">
        <v>23</v>
      </c>
      <c r="V106" s="18" t="s">
        <v>201</v>
      </c>
      <c r="W106" s="18" t="s">
        <v>201</v>
      </c>
      <c r="X106" s="18" t="s">
        <v>201</v>
      </c>
    </row>
    <row r="107" spans="1:24" s="3" customFormat="1" ht="19.2" customHeight="1" x14ac:dyDescent="0.25">
      <c r="A107" s="18" t="s">
        <v>274</v>
      </c>
      <c r="B107" s="19" t="s">
        <v>274</v>
      </c>
      <c r="C107" s="20">
        <v>45141</v>
      </c>
      <c r="D107" s="21" t="s">
        <v>114</v>
      </c>
      <c r="E107" s="20">
        <v>45779</v>
      </c>
      <c r="F107" s="13">
        <v>638</v>
      </c>
      <c r="G107" s="18" t="s">
        <v>275</v>
      </c>
      <c r="H107" s="18" t="s">
        <v>28</v>
      </c>
      <c r="I107" s="18"/>
      <c r="J107" s="18" t="s">
        <v>17</v>
      </c>
      <c r="K107" s="18" t="s">
        <v>18</v>
      </c>
      <c r="L107" s="18" t="s">
        <v>19</v>
      </c>
      <c r="M107" s="18" t="s">
        <v>29</v>
      </c>
      <c r="N107" s="18">
        <v>47</v>
      </c>
      <c r="O107" s="18" t="s">
        <v>21</v>
      </c>
      <c r="P107" s="18"/>
      <c r="Q107" s="18"/>
      <c r="R107" s="18"/>
      <c r="S107" s="18" t="s">
        <v>23</v>
      </c>
      <c r="T107" s="18" t="s">
        <v>23</v>
      </c>
      <c r="U107" s="18" t="s">
        <v>24</v>
      </c>
      <c r="V107" s="18" t="s">
        <v>201</v>
      </c>
      <c r="W107" s="18" t="s">
        <v>201</v>
      </c>
      <c r="X107" s="18" t="s">
        <v>201</v>
      </c>
    </row>
    <row r="108" spans="1:24" s="3" customFormat="1" ht="19.2" customHeight="1" x14ac:dyDescent="0.25">
      <c r="A108" s="18" t="s">
        <v>276</v>
      </c>
      <c r="B108" s="19" t="s">
        <v>276</v>
      </c>
      <c r="C108" s="20">
        <v>45151</v>
      </c>
      <c r="D108" s="21" t="s">
        <v>114</v>
      </c>
      <c r="E108" s="20">
        <v>45779</v>
      </c>
      <c r="F108" s="13">
        <v>628</v>
      </c>
      <c r="G108" s="18" t="s">
        <v>277</v>
      </c>
      <c r="H108" s="18" t="s">
        <v>28</v>
      </c>
      <c r="I108" s="18"/>
      <c r="J108" s="18" t="s">
        <v>17</v>
      </c>
      <c r="K108" s="18" t="s">
        <v>18</v>
      </c>
      <c r="L108" s="18" t="s">
        <v>19</v>
      </c>
      <c r="M108" s="18" t="s">
        <v>29</v>
      </c>
      <c r="N108" s="18">
        <v>32</v>
      </c>
      <c r="O108" s="18" t="s">
        <v>21</v>
      </c>
      <c r="P108" s="18" t="s">
        <v>135</v>
      </c>
      <c r="Q108" s="18" t="s">
        <v>27</v>
      </c>
      <c r="R108" s="18"/>
      <c r="S108" s="18" t="s">
        <v>23</v>
      </c>
      <c r="T108" s="18" t="s">
        <v>23</v>
      </c>
      <c r="U108" s="18" t="s">
        <v>23</v>
      </c>
      <c r="V108" s="18" t="s">
        <v>201</v>
      </c>
      <c r="W108" s="18" t="s">
        <v>201</v>
      </c>
      <c r="X108" s="18" t="s">
        <v>201</v>
      </c>
    </row>
    <row r="109" spans="1:24" s="3" customFormat="1" ht="19.2" customHeight="1" x14ac:dyDescent="0.25">
      <c r="A109" s="18" t="s">
        <v>278</v>
      </c>
      <c r="B109" s="19" t="s">
        <v>278</v>
      </c>
      <c r="C109" s="20">
        <v>45155</v>
      </c>
      <c r="D109" s="21" t="s">
        <v>115</v>
      </c>
      <c r="E109" s="20">
        <v>45779</v>
      </c>
      <c r="F109" s="13">
        <v>624</v>
      </c>
      <c r="G109" s="18" t="s">
        <v>279</v>
      </c>
      <c r="H109" s="18" t="s">
        <v>28</v>
      </c>
      <c r="I109" s="18"/>
      <c r="J109" s="18" t="s">
        <v>17</v>
      </c>
      <c r="K109" s="18" t="s">
        <v>18</v>
      </c>
      <c r="L109" s="18"/>
      <c r="M109" s="18" t="s">
        <v>20</v>
      </c>
      <c r="N109" s="18">
        <v>71</v>
      </c>
      <c r="O109" s="18" t="s">
        <v>21</v>
      </c>
      <c r="P109" s="18" t="s">
        <v>17</v>
      </c>
      <c r="Q109" s="18" t="s">
        <v>27</v>
      </c>
      <c r="R109" s="18"/>
      <c r="S109" s="18" t="s">
        <v>23</v>
      </c>
      <c r="T109" s="18" t="s">
        <v>23</v>
      </c>
      <c r="U109" s="18" t="s">
        <v>23</v>
      </c>
      <c r="V109" s="18" t="s">
        <v>201</v>
      </c>
      <c r="W109" s="18" t="s">
        <v>201</v>
      </c>
      <c r="X109" s="18" t="s">
        <v>201</v>
      </c>
    </row>
    <row r="110" spans="1:24" s="3" customFormat="1" ht="19.2" customHeight="1" x14ac:dyDescent="0.25">
      <c r="A110" s="18" t="s">
        <v>280</v>
      </c>
      <c r="B110" s="19" t="s">
        <v>280</v>
      </c>
      <c r="C110" s="20">
        <v>45156</v>
      </c>
      <c r="D110" s="21" t="s">
        <v>114</v>
      </c>
      <c r="E110" s="20">
        <v>45779</v>
      </c>
      <c r="F110" s="13">
        <v>623</v>
      </c>
      <c r="G110" s="18" t="s">
        <v>271</v>
      </c>
      <c r="H110" s="18" t="s">
        <v>28</v>
      </c>
      <c r="I110" s="18"/>
      <c r="J110" s="18" t="s">
        <v>26</v>
      </c>
      <c r="K110" s="18" t="s">
        <v>18</v>
      </c>
      <c r="L110" s="18"/>
      <c r="M110" s="18" t="s">
        <v>29</v>
      </c>
      <c r="N110" s="18">
        <v>53</v>
      </c>
      <c r="O110" s="18" t="s">
        <v>21</v>
      </c>
      <c r="P110" s="18" t="s">
        <v>26</v>
      </c>
      <c r="Q110" s="18" t="s">
        <v>27</v>
      </c>
      <c r="R110" s="18"/>
      <c r="S110" s="18" t="s">
        <v>22</v>
      </c>
      <c r="T110" s="18" t="s">
        <v>23</v>
      </c>
      <c r="U110" s="18" t="s">
        <v>23</v>
      </c>
      <c r="V110" s="18" t="s">
        <v>201</v>
      </c>
      <c r="W110" s="18" t="s">
        <v>201</v>
      </c>
      <c r="X110" s="18" t="s">
        <v>201</v>
      </c>
    </row>
    <row r="111" spans="1:24" s="3" customFormat="1" ht="19.2" customHeight="1" x14ac:dyDescent="0.25">
      <c r="A111" s="18" t="s">
        <v>281</v>
      </c>
      <c r="B111" s="19" t="s">
        <v>281</v>
      </c>
      <c r="C111" s="20">
        <v>45170</v>
      </c>
      <c r="D111" s="21" t="s">
        <v>115</v>
      </c>
      <c r="E111" s="20">
        <v>45779</v>
      </c>
      <c r="F111" s="13">
        <v>609</v>
      </c>
      <c r="G111" s="18" t="s">
        <v>282</v>
      </c>
      <c r="H111" s="18" t="s">
        <v>28</v>
      </c>
      <c r="I111" s="18"/>
      <c r="J111" s="18" t="s">
        <v>17</v>
      </c>
      <c r="K111" s="18" t="s">
        <v>18</v>
      </c>
      <c r="L111" s="18"/>
      <c r="M111" s="18" t="s">
        <v>29</v>
      </c>
      <c r="N111" s="18">
        <v>47</v>
      </c>
      <c r="O111" s="18" t="s">
        <v>34</v>
      </c>
      <c r="P111" s="18"/>
      <c r="Q111" s="18"/>
      <c r="R111" s="18"/>
      <c r="S111" s="18" t="s">
        <v>22</v>
      </c>
      <c r="T111" s="18" t="s">
        <v>23</v>
      </c>
      <c r="U111" s="18" t="s">
        <v>24</v>
      </c>
      <c r="V111" s="18" t="s">
        <v>201</v>
      </c>
      <c r="W111" s="18" t="s">
        <v>201</v>
      </c>
      <c r="X111" s="18" t="s">
        <v>201</v>
      </c>
    </row>
    <row r="112" spans="1:24" s="3" customFormat="1" ht="19.2" customHeight="1" x14ac:dyDescent="0.25">
      <c r="A112" s="18" t="s">
        <v>283</v>
      </c>
      <c r="B112" s="19" t="s">
        <v>283</v>
      </c>
      <c r="C112" s="20">
        <v>45170</v>
      </c>
      <c r="D112" s="21" t="s">
        <v>115</v>
      </c>
      <c r="E112" s="20">
        <v>45779</v>
      </c>
      <c r="F112" s="13">
        <v>609</v>
      </c>
      <c r="G112" s="18" t="s">
        <v>284</v>
      </c>
      <c r="H112" s="18" t="s">
        <v>28</v>
      </c>
      <c r="I112" s="18"/>
      <c r="J112" s="18" t="s">
        <v>43</v>
      </c>
      <c r="K112" s="18" t="s">
        <v>18</v>
      </c>
      <c r="L112" s="18"/>
      <c r="M112" s="18" t="s">
        <v>20</v>
      </c>
      <c r="N112" s="18">
        <v>50</v>
      </c>
      <c r="O112" s="18" t="s">
        <v>21</v>
      </c>
      <c r="P112" s="18"/>
      <c r="Q112" s="18"/>
      <c r="R112" s="18"/>
      <c r="S112" s="18" t="s">
        <v>22</v>
      </c>
      <c r="T112" s="18" t="s">
        <v>23</v>
      </c>
      <c r="U112" s="18" t="s">
        <v>24</v>
      </c>
      <c r="V112" s="18" t="s">
        <v>201</v>
      </c>
      <c r="W112" s="18" t="s">
        <v>201</v>
      </c>
      <c r="X112" s="18" t="s">
        <v>201</v>
      </c>
    </row>
    <row r="113" spans="1:24" s="3" customFormat="1" ht="19.2" customHeight="1" x14ac:dyDescent="0.25">
      <c r="A113" s="18" t="s">
        <v>285</v>
      </c>
      <c r="B113" s="19" t="s">
        <v>285</v>
      </c>
      <c r="C113" s="20">
        <v>45180</v>
      </c>
      <c r="D113" s="21" t="s">
        <v>114</v>
      </c>
      <c r="E113" s="20">
        <v>45779</v>
      </c>
      <c r="F113" s="13">
        <v>599</v>
      </c>
      <c r="G113" s="18" t="s">
        <v>286</v>
      </c>
      <c r="H113" s="18" t="s">
        <v>28</v>
      </c>
      <c r="I113" s="18"/>
      <c r="J113" s="18" t="s">
        <v>17</v>
      </c>
      <c r="K113" s="18" t="s">
        <v>18</v>
      </c>
      <c r="L113" s="18" t="s">
        <v>19</v>
      </c>
      <c r="M113" s="18" t="s">
        <v>31</v>
      </c>
      <c r="N113" s="18">
        <v>76</v>
      </c>
      <c r="O113" s="18" t="s">
        <v>21</v>
      </c>
      <c r="P113" s="18"/>
      <c r="Q113" s="18"/>
      <c r="R113" s="18"/>
      <c r="S113" s="18" t="s">
        <v>22</v>
      </c>
      <c r="T113" s="18" t="s">
        <v>23</v>
      </c>
      <c r="U113" s="18" t="s">
        <v>24</v>
      </c>
      <c r="V113" s="18" t="s">
        <v>201</v>
      </c>
      <c r="W113" s="18" t="s">
        <v>201</v>
      </c>
      <c r="X113" s="18" t="s">
        <v>201</v>
      </c>
    </row>
    <row r="114" spans="1:24" s="3" customFormat="1" ht="19.2" customHeight="1" x14ac:dyDescent="0.25">
      <c r="A114" s="18" t="s">
        <v>287</v>
      </c>
      <c r="B114" s="19" t="s">
        <v>287</v>
      </c>
      <c r="C114" s="20">
        <v>45180</v>
      </c>
      <c r="D114" s="21" t="s">
        <v>114</v>
      </c>
      <c r="E114" s="20">
        <v>45779</v>
      </c>
      <c r="F114" s="13">
        <v>599</v>
      </c>
      <c r="G114" s="18" t="s">
        <v>277</v>
      </c>
      <c r="H114" s="18" t="s">
        <v>28</v>
      </c>
      <c r="I114" s="18"/>
      <c r="J114" s="18" t="s">
        <v>17</v>
      </c>
      <c r="K114" s="18" t="s">
        <v>18</v>
      </c>
      <c r="L114" s="18" t="s">
        <v>19</v>
      </c>
      <c r="M114" s="18" t="s">
        <v>29</v>
      </c>
      <c r="N114" s="18">
        <v>60</v>
      </c>
      <c r="O114" s="18" t="s">
        <v>21</v>
      </c>
      <c r="P114" s="18"/>
      <c r="Q114" s="18"/>
      <c r="R114" s="18"/>
      <c r="S114" s="18" t="s">
        <v>22</v>
      </c>
      <c r="T114" s="18" t="s">
        <v>23</v>
      </c>
      <c r="U114" s="18" t="s">
        <v>24</v>
      </c>
      <c r="V114" s="18" t="s">
        <v>201</v>
      </c>
      <c r="W114" s="18" t="s">
        <v>201</v>
      </c>
      <c r="X114" s="18" t="s">
        <v>201</v>
      </c>
    </row>
    <row r="115" spans="1:24" s="3" customFormat="1" ht="19.2" customHeight="1" x14ac:dyDescent="0.25">
      <c r="A115" s="18" t="s">
        <v>288</v>
      </c>
      <c r="B115" s="19" t="s">
        <v>288</v>
      </c>
      <c r="C115" s="20">
        <v>45180</v>
      </c>
      <c r="D115" s="21" t="s">
        <v>115</v>
      </c>
      <c r="E115" s="20">
        <v>45779</v>
      </c>
      <c r="F115" s="13">
        <v>599</v>
      </c>
      <c r="G115" s="18" t="s">
        <v>289</v>
      </c>
      <c r="H115" s="18" t="s">
        <v>28</v>
      </c>
      <c r="I115" s="18"/>
      <c r="J115" s="18" t="s">
        <v>17</v>
      </c>
      <c r="K115" s="18" t="s">
        <v>18</v>
      </c>
      <c r="L115" s="18"/>
      <c r="M115" s="18" t="s">
        <v>29</v>
      </c>
      <c r="N115" s="18">
        <v>60</v>
      </c>
      <c r="O115" s="18" t="s">
        <v>21</v>
      </c>
      <c r="P115" s="18" t="s">
        <v>17</v>
      </c>
      <c r="Q115" s="18" t="s">
        <v>27</v>
      </c>
      <c r="R115" s="18"/>
      <c r="S115" s="18" t="s">
        <v>22</v>
      </c>
      <c r="T115" s="18" t="s">
        <v>23</v>
      </c>
      <c r="U115" s="18" t="s">
        <v>23</v>
      </c>
      <c r="V115" s="18" t="s">
        <v>201</v>
      </c>
      <c r="W115" s="18" t="s">
        <v>201</v>
      </c>
      <c r="X115" s="18" t="s">
        <v>201</v>
      </c>
    </row>
    <row r="116" spans="1:24" s="3" customFormat="1" ht="19.2" customHeight="1" x14ac:dyDescent="0.25">
      <c r="A116" s="18" t="s">
        <v>290</v>
      </c>
      <c r="B116" s="19" t="s">
        <v>290</v>
      </c>
      <c r="C116" s="20">
        <v>45183</v>
      </c>
      <c r="D116" s="21" t="s">
        <v>114</v>
      </c>
      <c r="E116" s="20">
        <v>45779</v>
      </c>
      <c r="F116" s="13">
        <v>596</v>
      </c>
      <c r="G116" s="18" t="s">
        <v>291</v>
      </c>
      <c r="H116" s="18" t="s">
        <v>28</v>
      </c>
      <c r="I116" s="18"/>
      <c r="J116" s="18" t="s">
        <v>43</v>
      </c>
      <c r="K116" s="18" t="s">
        <v>18</v>
      </c>
      <c r="L116" s="18" t="s">
        <v>19</v>
      </c>
      <c r="M116" s="18" t="s">
        <v>29</v>
      </c>
      <c r="N116" s="18">
        <v>50</v>
      </c>
      <c r="O116" s="18" t="s">
        <v>21</v>
      </c>
      <c r="P116" s="18"/>
      <c r="Q116" s="18"/>
      <c r="R116" s="18"/>
      <c r="S116" s="18" t="s">
        <v>22</v>
      </c>
      <c r="T116" s="18" t="s">
        <v>23</v>
      </c>
      <c r="U116" s="18" t="s">
        <v>24</v>
      </c>
      <c r="V116" s="18" t="s">
        <v>201</v>
      </c>
      <c r="W116" s="18" t="s">
        <v>201</v>
      </c>
      <c r="X116" s="18" t="s">
        <v>201</v>
      </c>
    </row>
    <row r="117" spans="1:24" s="3" customFormat="1" ht="19.2" customHeight="1" x14ac:dyDescent="0.25">
      <c r="A117" s="18" t="s">
        <v>292</v>
      </c>
      <c r="B117" s="19" t="s">
        <v>292</v>
      </c>
      <c r="C117" s="20">
        <v>45187</v>
      </c>
      <c r="D117" s="21" t="s">
        <v>115</v>
      </c>
      <c r="E117" s="20">
        <v>45779</v>
      </c>
      <c r="F117" s="13">
        <v>592</v>
      </c>
      <c r="G117" s="18" t="s">
        <v>293</v>
      </c>
      <c r="H117" s="18" t="s">
        <v>28</v>
      </c>
      <c r="I117" s="18"/>
      <c r="J117" s="18"/>
      <c r="K117" s="18" t="s">
        <v>18</v>
      </c>
      <c r="L117" s="18"/>
      <c r="M117" s="18" t="s">
        <v>20</v>
      </c>
      <c r="N117" s="18">
        <v>40</v>
      </c>
      <c r="O117" s="18" t="s">
        <v>21</v>
      </c>
      <c r="P117" s="18"/>
      <c r="Q117" s="18"/>
      <c r="R117" s="18"/>
      <c r="S117" s="18" t="s">
        <v>22</v>
      </c>
      <c r="T117" s="18" t="s">
        <v>23</v>
      </c>
      <c r="U117" s="18" t="s">
        <v>24</v>
      </c>
      <c r="V117" s="18" t="s">
        <v>201</v>
      </c>
      <c r="W117" s="18" t="s">
        <v>201</v>
      </c>
      <c r="X117" s="18" t="s">
        <v>201</v>
      </c>
    </row>
    <row r="118" spans="1:24" s="3" customFormat="1" ht="19.2" customHeight="1" x14ac:dyDescent="0.25">
      <c r="A118" s="18" t="s">
        <v>294</v>
      </c>
      <c r="B118" s="19" t="s">
        <v>294</v>
      </c>
      <c r="C118" s="20">
        <v>45197</v>
      </c>
      <c r="D118" s="21" t="s">
        <v>115</v>
      </c>
      <c r="E118" s="20">
        <v>45779</v>
      </c>
      <c r="F118" s="13">
        <v>582</v>
      </c>
      <c r="G118" s="18" t="s">
        <v>295</v>
      </c>
      <c r="H118" s="18" t="s">
        <v>28</v>
      </c>
      <c r="I118" s="18"/>
      <c r="J118" s="18" t="s">
        <v>135</v>
      </c>
      <c r="K118" s="18" t="s">
        <v>18</v>
      </c>
      <c r="L118" s="18" t="s">
        <v>19</v>
      </c>
      <c r="M118" s="18" t="s">
        <v>29</v>
      </c>
      <c r="N118" s="18">
        <v>65</v>
      </c>
      <c r="O118" s="18" t="s">
        <v>21</v>
      </c>
      <c r="P118" s="18"/>
      <c r="Q118" s="18"/>
      <c r="R118" s="18"/>
      <c r="S118" s="18" t="s">
        <v>22</v>
      </c>
      <c r="T118" s="18" t="s">
        <v>23</v>
      </c>
      <c r="U118" s="18" t="s">
        <v>24</v>
      </c>
      <c r="V118" s="18" t="s">
        <v>201</v>
      </c>
      <c r="W118" s="18" t="s">
        <v>201</v>
      </c>
      <c r="X118" s="18" t="s">
        <v>201</v>
      </c>
    </row>
    <row r="119" spans="1:24" s="3" customFormat="1" ht="19.2" customHeight="1" x14ac:dyDescent="0.25">
      <c r="A119" s="18" t="s">
        <v>296</v>
      </c>
      <c r="B119" s="19" t="s">
        <v>296</v>
      </c>
      <c r="C119" s="20">
        <v>45200</v>
      </c>
      <c r="D119" s="21" t="s">
        <v>114</v>
      </c>
      <c r="E119" s="20">
        <v>45779</v>
      </c>
      <c r="F119" s="13">
        <v>579</v>
      </c>
      <c r="G119" s="18" t="s">
        <v>297</v>
      </c>
      <c r="H119" s="18" t="s">
        <v>28</v>
      </c>
      <c r="I119" s="18"/>
      <c r="J119" s="18" t="s">
        <v>17</v>
      </c>
      <c r="K119" s="18" t="s">
        <v>18</v>
      </c>
      <c r="L119" s="18"/>
      <c r="M119" s="18" t="s">
        <v>29</v>
      </c>
      <c r="N119" s="18">
        <v>45</v>
      </c>
      <c r="O119" s="18" t="s">
        <v>21</v>
      </c>
      <c r="P119" s="18"/>
      <c r="Q119" s="18"/>
      <c r="R119" s="18"/>
      <c r="S119" s="18" t="s">
        <v>22</v>
      </c>
      <c r="T119" s="18" t="s">
        <v>23</v>
      </c>
      <c r="U119" s="18" t="s">
        <v>24</v>
      </c>
      <c r="V119" s="18" t="s">
        <v>201</v>
      </c>
      <c r="W119" s="18" t="s">
        <v>201</v>
      </c>
      <c r="X119" s="18" t="s">
        <v>201</v>
      </c>
    </row>
    <row r="120" spans="1:24" s="3" customFormat="1" ht="19.2" customHeight="1" x14ac:dyDescent="0.25">
      <c r="A120" s="18" t="s">
        <v>298</v>
      </c>
      <c r="B120" s="19" t="s">
        <v>298</v>
      </c>
      <c r="C120" s="20">
        <v>45208</v>
      </c>
      <c r="D120" s="21" t="s">
        <v>114</v>
      </c>
      <c r="E120" s="20">
        <v>45779</v>
      </c>
      <c r="F120" s="13">
        <v>571</v>
      </c>
      <c r="G120" s="18" t="s">
        <v>197</v>
      </c>
      <c r="H120" s="18" t="s">
        <v>28</v>
      </c>
      <c r="I120" s="18"/>
      <c r="J120" s="18" t="s">
        <v>17</v>
      </c>
      <c r="K120" s="18" t="s">
        <v>18</v>
      </c>
      <c r="L120" s="18"/>
      <c r="M120" s="18" t="s">
        <v>20</v>
      </c>
      <c r="N120" s="18">
        <v>63</v>
      </c>
      <c r="O120" s="18" t="s">
        <v>21</v>
      </c>
      <c r="P120" s="18" t="s">
        <v>17</v>
      </c>
      <c r="Q120" s="18" t="s">
        <v>27</v>
      </c>
      <c r="R120" s="18"/>
      <c r="S120" s="18" t="s">
        <v>23</v>
      </c>
      <c r="T120" s="18" t="s">
        <v>23</v>
      </c>
      <c r="U120" s="18" t="s">
        <v>23</v>
      </c>
      <c r="V120" s="18" t="s">
        <v>201</v>
      </c>
      <c r="W120" s="18" t="s">
        <v>201</v>
      </c>
      <c r="X120" s="18" t="s">
        <v>201</v>
      </c>
    </row>
    <row r="121" spans="1:24" s="3" customFormat="1" ht="19.2" customHeight="1" x14ac:dyDescent="0.25">
      <c r="A121" s="18" t="s">
        <v>299</v>
      </c>
      <c r="B121" s="19" t="s">
        <v>299</v>
      </c>
      <c r="C121" s="20">
        <v>45205</v>
      </c>
      <c r="D121" s="21" t="s">
        <v>115</v>
      </c>
      <c r="E121" s="20">
        <v>45779</v>
      </c>
      <c r="F121" s="13">
        <v>574</v>
      </c>
      <c r="G121" s="18" t="s">
        <v>147</v>
      </c>
      <c r="H121" s="18" t="s">
        <v>28</v>
      </c>
      <c r="I121" s="18"/>
      <c r="J121" s="18"/>
      <c r="K121" s="18" t="s">
        <v>18</v>
      </c>
      <c r="L121" s="18" t="s">
        <v>19</v>
      </c>
      <c r="M121" s="18" t="s">
        <v>20</v>
      </c>
      <c r="N121" s="18">
        <v>70</v>
      </c>
      <c r="O121" s="18" t="s">
        <v>21</v>
      </c>
      <c r="P121" s="18"/>
      <c r="Q121" s="18"/>
      <c r="R121" s="18"/>
      <c r="S121" s="18" t="s">
        <v>22</v>
      </c>
      <c r="T121" s="18" t="s">
        <v>23</v>
      </c>
      <c r="U121" s="18" t="s">
        <v>24</v>
      </c>
      <c r="V121" s="18" t="s">
        <v>201</v>
      </c>
      <c r="W121" s="18" t="s">
        <v>201</v>
      </c>
      <c r="X121" s="18" t="s">
        <v>201</v>
      </c>
    </row>
    <row r="122" spans="1:24" s="3" customFormat="1" ht="19.2" customHeight="1" x14ac:dyDescent="0.25">
      <c r="A122" s="18" t="s">
        <v>300</v>
      </c>
      <c r="B122" s="19" t="s">
        <v>300</v>
      </c>
      <c r="C122" s="20">
        <v>45205</v>
      </c>
      <c r="D122" s="21" t="s">
        <v>115</v>
      </c>
      <c r="E122" s="20">
        <v>45779</v>
      </c>
      <c r="F122" s="13">
        <v>574</v>
      </c>
      <c r="G122" s="18" t="s">
        <v>301</v>
      </c>
      <c r="H122" s="18"/>
      <c r="I122" s="18"/>
      <c r="J122" s="18" t="s">
        <v>43</v>
      </c>
      <c r="K122" s="18" t="s">
        <v>18</v>
      </c>
      <c r="L122" s="18"/>
      <c r="M122" s="18" t="s">
        <v>20</v>
      </c>
      <c r="N122" s="18">
        <v>57</v>
      </c>
      <c r="O122" s="18" t="s">
        <v>21</v>
      </c>
      <c r="P122" s="18"/>
      <c r="Q122" s="18"/>
      <c r="R122" s="18"/>
      <c r="S122" s="18" t="s">
        <v>22</v>
      </c>
      <c r="T122" s="18" t="s">
        <v>23</v>
      </c>
      <c r="U122" s="18" t="s">
        <v>24</v>
      </c>
      <c r="V122" s="18" t="s">
        <v>201</v>
      </c>
      <c r="W122" s="18" t="s">
        <v>201</v>
      </c>
      <c r="X122" s="18" t="s">
        <v>201</v>
      </c>
    </row>
    <row r="123" spans="1:24" s="3" customFormat="1" ht="19.2" customHeight="1" x14ac:dyDescent="0.25">
      <c r="A123" s="18" t="s">
        <v>302</v>
      </c>
      <c r="B123" s="19" t="s">
        <v>302</v>
      </c>
      <c r="C123" s="20">
        <v>45208</v>
      </c>
      <c r="D123" s="21" t="s">
        <v>114</v>
      </c>
      <c r="E123" s="20">
        <v>45779</v>
      </c>
      <c r="F123" s="13">
        <v>571</v>
      </c>
      <c r="G123" s="18" t="s">
        <v>303</v>
      </c>
      <c r="H123" s="18" t="s">
        <v>28</v>
      </c>
      <c r="I123" s="18"/>
      <c r="J123" s="18" t="s">
        <v>43</v>
      </c>
      <c r="K123" s="18" t="s">
        <v>18</v>
      </c>
      <c r="L123" s="18"/>
      <c r="M123" s="18" t="s">
        <v>20</v>
      </c>
      <c r="N123" s="18">
        <v>26</v>
      </c>
      <c r="O123" s="18" t="s">
        <v>21</v>
      </c>
      <c r="P123" s="18"/>
      <c r="Q123" s="18"/>
      <c r="R123" s="18"/>
      <c r="S123" s="18" t="s">
        <v>22</v>
      </c>
      <c r="T123" s="18" t="s">
        <v>23</v>
      </c>
      <c r="U123" s="18" t="s">
        <v>24</v>
      </c>
      <c r="V123" s="18" t="s">
        <v>201</v>
      </c>
      <c r="W123" s="18" t="s">
        <v>201</v>
      </c>
      <c r="X123" s="18" t="s">
        <v>201</v>
      </c>
    </row>
    <row r="124" spans="1:24" s="3" customFormat="1" ht="19.2" customHeight="1" x14ac:dyDescent="0.25">
      <c r="A124" s="18" t="s">
        <v>304</v>
      </c>
      <c r="B124" s="19" t="s">
        <v>304</v>
      </c>
      <c r="C124" s="20">
        <v>45210</v>
      </c>
      <c r="D124" s="21" t="s">
        <v>115</v>
      </c>
      <c r="E124" s="20">
        <v>45779</v>
      </c>
      <c r="F124" s="13">
        <v>569</v>
      </c>
      <c r="G124" s="18" t="s">
        <v>305</v>
      </c>
      <c r="H124" s="18" t="s">
        <v>28</v>
      </c>
      <c r="I124" s="18"/>
      <c r="J124" s="18" t="s">
        <v>43</v>
      </c>
      <c r="K124" s="18" t="s">
        <v>18</v>
      </c>
      <c r="L124" s="18" t="s">
        <v>19</v>
      </c>
      <c r="M124" s="18" t="s">
        <v>29</v>
      </c>
      <c r="N124" s="18">
        <v>65</v>
      </c>
      <c r="O124" s="18" t="s">
        <v>21</v>
      </c>
      <c r="P124" s="18"/>
      <c r="Q124" s="18"/>
      <c r="R124" s="18"/>
      <c r="S124" s="18" t="s">
        <v>23</v>
      </c>
      <c r="T124" s="18" t="s">
        <v>23</v>
      </c>
      <c r="U124" s="18" t="s">
        <v>24</v>
      </c>
      <c r="V124" s="18" t="s">
        <v>201</v>
      </c>
      <c r="W124" s="18" t="s">
        <v>201</v>
      </c>
      <c r="X124" s="18" t="s">
        <v>201</v>
      </c>
    </row>
    <row r="125" spans="1:24" s="3" customFormat="1" ht="19.2" customHeight="1" x14ac:dyDescent="0.25">
      <c r="A125" s="18" t="s">
        <v>306</v>
      </c>
      <c r="B125" s="19" t="s">
        <v>306</v>
      </c>
      <c r="C125" s="20">
        <v>45236</v>
      </c>
      <c r="D125" s="21" t="s">
        <v>115</v>
      </c>
      <c r="E125" s="20">
        <v>45779</v>
      </c>
      <c r="F125" s="13">
        <v>543</v>
      </c>
      <c r="G125" s="18" t="s">
        <v>307</v>
      </c>
      <c r="H125" s="18" t="s">
        <v>28</v>
      </c>
      <c r="I125" s="18"/>
      <c r="J125" s="18"/>
      <c r="K125" s="18" t="s">
        <v>18</v>
      </c>
      <c r="L125" s="18"/>
      <c r="M125" s="18" t="s">
        <v>20</v>
      </c>
      <c r="N125" s="18">
        <v>30</v>
      </c>
      <c r="O125" s="18" t="s">
        <v>21</v>
      </c>
      <c r="P125" s="18"/>
      <c r="Q125" s="18"/>
      <c r="R125" s="18"/>
      <c r="S125" s="18" t="s">
        <v>22</v>
      </c>
      <c r="T125" s="18" t="s">
        <v>23</v>
      </c>
      <c r="U125" s="18" t="s">
        <v>24</v>
      </c>
      <c r="V125" s="18" t="s">
        <v>201</v>
      </c>
      <c r="W125" s="18" t="s">
        <v>201</v>
      </c>
      <c r="X125" s="18" t="s">
        <v>201</v>
      </c>
    </row>
    <row r="126" spans="1:24" s="3" customFormat="1" ht="19.2" customHeight="1" x14ac:dyDescent="0.25">
      <c r="A126" s="18" t="s">
        <v>308</v>
      </c>
      <c r="B126" s="19" t="s">
        <v>308</v>
      </c>
      <c r="C126" s="20">
        <v>45237</v>
      </c>
      <c r="D126" s="21" t="s">
        <v>115</v>
      </c>
      <c r="E126" s="20">
        <v>45779</v>
      </c>
      <c r="F126" s="13">
        <v>542</v>
      </c>
      <c r="G126" s="18" t="s">
        <v>309</v>
      </c>
      <c r="H126" s="18" t="s">
        <v>28</v>
      </c>
      <c r="I126" s="18"/>
      <c r="J126" s="18"/>
      <c r="K126" s="18" t="s">
        <v>18</v>
      </c>
      <c r="L126" s="18"/>
      <c r="M126" s="18" t="s">
        <v>31</v>
      </c>
      <c r="N126" s="18">
        <v>52</v>
      </c>
      <c r="O126" s="18" t="s">
        <v>21</v>
      </c>
      <c r="P126" s="18"/>
      <c r="Q126" s="18"/>
      <c r="R126" s="18"/>
      <c r="S126" s="18" t="s">
        <v>22</v>
      </c>
      <c r="T126" s="18" t="s">
        <v>23</v>
      </c>
      <c r="U126" s="18" t="s">
        <v>24</v>
      </c>
      <c r="V126" s="18" t="s">
        <v>201</v>
      </c>
      <c r="W126" s="18" t="s">
        <v>201</v>
      </c>
      <c r="X126" s="18" t="s">
        <v>201</v>
      </c>
    </row>
    <row r="127" spans="1:24" s="3" customFormat="1" ht="19.2" customHeight="1" x14ac:dyDescent="0.25">
      <c r="A127" s="18" t="s">
        <v>310</v>
      </c>
      <c r="B127" s="19" t="s">
        <v>310</v>
      </c>
      <c r="C127" s="20">
        <v>45240</v>
      </c>
      <c r="D127" s="21" t="s">
        <v>115</v>
      </c>
      <c r="E127" s="20">
        <v>45779</v>
      </c>
      <c r="F127" s="13">
        <v>539</v>
      </c>
      <c r="G127" s="18" t="s">
        <v>311</v>
      </c>
      <c r="H127" s="18" t="s">
        <v>28</v>
      </c>
      <c r="I127" s="18"/>
      <c r="J127" s="18" t="s">
        <v>43</v>
      </c>
      <c r="K127" s="18" t="s">
        <v>18</v>
      </c>
      <c r="L127" s="18"/>
      <c r="M127" s="18" t="s">
        <v>29</v>
      </c>
      <c r="N127" s="18">
        <v>61</v>
      </c>
      <c r="O127" s="18" t="s">
        <v>21</v>
      </c>
      <c r="P127" s="18"/>
      <c r="Q127" s="18"/>
      <c r="R127" s="18"/>
      <c r="S127" s="18" t="s">
        <v>22</v>
      </c>
      <c r="T127" s="18" t="s">
        <v>23</v>
      </c>
      <c r="U127" s="18" t="s">
        <v>24</v>
      </c>
      <c r="V127" s="18" t="s">
        <v>201</v>
      </c>
      <c r="W127" s="18" t="s">
        <v>201</v>
      </c>
      <c r="X127" s="18" t="s">
        <v>201</v>
      </c>
    </row>
    <row r="128" spans="1:24" s="3" customFormat="1" ht="19.2" customHeight="1" x14ac:dyDescent="0.25">
      <c r="A128" s="18" t="s">
        <v>312</v>
      </c>
      <c r="B128" s="19" t="s">
        <v>312</v>
      </c>
      <c r="C128" s="20">
        <v>45243</v>
      </c>
      <c r="D128" s="21" t="s">
        <v>114</v>
      </c>
      <c r="E128" s="20">
        <v>45779</v>
      </c>
      <c r="F128" s="13">
        <v>536</v>
      </c>
      <c r="G128" s="18" t="s">
        <v>313</v>
      </c>
      <c r="H128" s="18" t="s">
        <v>28</v>
      </c>
      <c r="I128" s="18"/>
      <c r="J128" s="18" t="s">
        <v>135</v>
      </c>
      <c r="K128" s="18" t="s">
        <v>18</v>
      </c>
      <c r="L128" s="18"/>
      <c r="M128" s="18" t="s">
        <v>31</v>
      </c>
      <c r="N128" s="18">
        <v>68</v>
      </c>
      <c r="O128" s="18" t="s">
        <v>21</v>
      </c>
      <c r="P128" s="18"/>
      <c r="Q128" s="18"/>
      <c r="R128" s="18"/>
      <c r="S128" s="18" t="s">
        <v>22</v>
      </c>
      <c r="T128" s="18" t="s">
        <v>23</v>
      </c>
      <c r="U128" s="18" t="s">
        <v>24</v>
      </c>
      <c r="V128" s="18" t="s">
        <v>201</v>
      </c>
      <c r="W128" s="18" t="s">
        <v>201</v>
      </c>
      <c r="X128" s="18" t="s">
        <v>201</v>
      </c>
    </row>
    <row r="129" spans="1:24" s="3" customFormat="1" ht="19.2" customHeight="1" x14ac:dyDescent="0.25">
      <c r="A129" s="18" t="s">
        <v>314</v>
      </c>
      <c r="B129" s="19" t="s">
        <v>314</v>
      </c>
      <c r="C129" s="20">
        <v>45287</v>
      </c>
      <c r="D129" s="21" t="s">
        <v>115</v>
      </c>
      <c r="E129" s="20">
        <v>45779</v>
      </c>
      <c r="F129" s="13">
        <v>492</v>
      </c>
      <c r="G129" s="18" t="s">
        <v>315</v>
      </c>
      <c r="H129" s="18" t="s">
        <v>28</v>
      </c>
      <c r="I129" s="18"/>
      <c r="J129" s="18"/>
      <c r="K129" s="18" t="s">
        <v>18</v>
      </c>
      <c r="L129" s="18"/>
      <c r="M129" s="18" t="s">
        <v>29</v>
      </c>
      <c r="N129" s="18">
        <v>28</v>
      </c>
      <c r="O129" s="18" t="s">
        <v>21</v>
      </c>
      <c r="P129" s="18"/>
      <c r="Q129" s="18"/>
      <c r="R129" s="18"/>
      <c r="S129" s="18" t="s">
        <v>22</v>
      </c>
      <c r="T129" s="18" t="s">
        <v>23</v>
      </c>
      <c r="U129" s="18" t="s">
        <v>24</v>
      </c>
      <c r="V129" s="18" t="s">
        <v>201</v>
      </c>
      <c r="W129" s="18" t="s">
        <v>201</v>
      </c>
      <c r="X129" s="18" t="s">
        <v>201</v>
      </c>
    </row>
    <row r="130" spans="1:24" s="3" customFormat="1" ht="19.2" customHeight="1" x14ac:dyDescent="0.25">
      <c r="A130" s="18" t="s">
        <v>316</v>
      </c>
      <c r="B130" s="19" t="s">
        <v>316</v>
      </c>
      <c r="C130" s="20">
        <v>45303</v>
      </c>
      <c r="D130" s="21" t="s">
        <v>115</v>
      </c>
      <c r="E130" s="20">
        <v>45779</v>
      </c>
      <c r="F130" s="13">
        <v>476</v>
      </c>
      <c r="G130" s="18" t="s">
        <v>317</v>
      </c>
      <c r="H130" s="18" t="s">
        <v>28</v>
      </c>
      <c r="I130" s="18"/>
      <c r="J130" s="18" t="s">
        <v>43</v>
      </c>
      <c r="K130" s="18" t="s">
        <v>18</v>
      </c>
      <c r="L130" s="18"/>
      <c r="M130" s="18" t="s">
        <v>29</v>
      </c>
      <c r="N130" s="18">
        <v>17</v>
      </c>
      <c r="O130" s="18" t="s">
        <v>21</v>
      </c>
      <c r="P130" s="18"/>
      <c r="Q130" s="18"/>
      <c r="R130" s="18"/>
      <c r="S130" s="18" t="s">
        <v>22</v>
      </c>
      <c r="T130" s="18" t="s">
        <v>23</v>
      </c>
      <c r="U130" s="18" t="s">
        <v>24</v>
      </c>
      <c r="V130" s="18" t="s">
        <v>201</v>
      </c>
      <c r="W130" s="18" t="s">
        <v>201</v>
      </c>
      <c r="X130" s="18" t="s">
        <v>201</v>
      </c>
    </row>
    <row r="131" spans="1:24" s="3" customFormat="1" ht="19.2" customHeight="1" x14ac:dyDescent="0.25">
      <c r="A131" s="18" t="s">
        <v>318</v>
      </c>
      <c r="B131" s="19" t="s">
        <v>318</v>
      </c>
      <c r="C131" s="20">
        <v>45320</v>
      </c>
      <c r="D131" s="21" t="s">
        <v>115</v>
      </c>
      <c r="E131" s="20">
        <v>45779</v>
      </c>
      <c r="F131" s="13">
        <v>459</v>
      </c>
      <c r="G131" s="18" t="s">
        <v>319</v>
      </c>
      <c r="H131" s="18" t="s">
        <v>28</v>
      </c>
      <c r="I131" s="18"/>
      <c r="J131" s="18" t="s">
        <v>43</v>
      </c>
      <c r="K131" s="18" t="s">
        <v>18</v>
      </c>
      <c r="L131" s="18" t="s">
        <v>19</v>
      </c>
      <c r="M131" s="18" t="s">
        <v>29</v>
      </c>
      <c r="N131" s="18">
        <v>77</v>
      </c>
      <c r="O131" s="18" t="s">
        <v>21</v>
      </c>
      <c r="P131" s="18"/>
      <c r="Q131" s="18"/>
      <c r="R131" s="18"/>
      <c r="S131" s="18" t="s">
        <v>22</v>
      </c>
      <c r="T131" s="18" t="s">
        <v>23</v>
      </c>
      <c r="U131" s="18" t="s">
        <v>24</v>
      </c>
      <c r="V131" s="18" t="s">
        <v>201</v>
      </c>
      <c r="W131" s="18" t="s">
        <v>201</v>
      </c>
      <c r="X131" s="18" t="s">
        <v>201</v>
      </c>
    </row>
    <row r="132" spans="1:24" s="3" customFormat="1" ht="19.2" customHeight="1" x14ac:dyDescent="0.25">
      <c r="A132" s="18" t="s">
        <v>320</v>
      </c>
      <c r="B132" s="19" t="s">
        <v>320</v>
      </c>
      <c r="C132" s="20">
        <v>45357</v>
      </c>
      <c r="D132" s="21" t="s">
        <v>115</v>
      </c>
      <c r="E132" s="20">
        <v>45779</v>
      </c>
      <c r="F132" s="13">
        <v>422</v>
      </c>
      <c r="G132" s="18" t="s">
        <v>321</v>
      </c>
      <c r="H132" s="18" t="s">
        <v>45</v>
      </c>
      <c r="I132" s="18"/>
      <c r="J132" s="18" t="s">
        <v>30</v>
      </c>
      <c r="K132" s="18" t="s">
        <v>16</v>
      </c>
      <c r="L132" s="18" t="s">
        <v>32</v>
      </c>
      <c r="M132" s="18" t="s">
        <v>29</v>
      </c>
      <c r="N132" s="18">
        <v>67</v>
      </c>
      <c r="O132" s="18" t="s">
        <v>21</v>
      </c>
      <c r="P132" s="18" t="s">
        <v>26</v>
      </c>
      <c r="Q132" s="18" t="s">
        <v>27</v>
      </c>
      <c r="R132" s="18"/>
      <c r="S132" s="18" t="s">
        <v>22</v>
      </c>
      <c r="T132" s="18" t="s">
        <v>23</v>
      </c>
      <c r="U132" s="18" t="s">
        <v>23</v>
      </c>
      <c r="V132" s="18" t="s">
        <v>201</v>
      </c>
      <c r="W132" s="18" t="s">
        <v>201</v>
      </c>
      <c r="X132" s="18" t="s">
        <v>201</v>
      </c>
    </row>
    <row r="133" spans="1:24" s="3" customFormat="1" ht="19.2" customHeight="1" x14ac:dyDescent="0.25">
      <c r="A133" s="18" t="s">
        <v>322</v>
      </c>
      <c r="B133" s="19" t="s">
        <v>322</v>
      </c>
      <c r="C133" s="20">
        <v>45357</v>
      </c>
      <c r="D133" s="21" t="s">
        <v>115</v>
      </c>
      <c r="E133" s="20">
        <v>45779</v>
      </c>
      <c r="F133" s="13">
        <v>422</v>
      </c>
      <c r="G133" s="18" t="s">
        <v>323</v>
      </c>
      <c r="H133" s="18" t="s">
        <v>28</v>
      </c>
      <c r="I133" s="18"/>
      <c r="J133" s="18" t="s">
        <v>17</v>
      </c>
      <c r="K133" s="18" t="s">
        <v>18</v>
      </c>
      <c r="L133" s="18"/>
      <c r="M133" s="18" t="s">
        <v>31</v>
      </c>
      <c r="N133" s="18">
        <v>64</v>
      </c>
      <c r="O133" s="18" t="s">
        <v>21</v>
      </c>
      <c r="P133" s="18"/>
      <c r="Q133" s="18"/>
      <c r="R133" s="18"/>
      <c r="S133" s="18" t="s">
        <v>22</v>
      </c>
      <c r="T133" s="18" t="s">
        <v>23</v>
      </c>
      <c r="U133" s="18" t="s">
        <v>24</v>
      </c>
      <c r="V133" s="18" t="s">
        <v>201</v>
      </c>
      <c r="W133" s="18" t="s">
        <v>201</v>
      </c>
      <c r="X133" s="18" t="s">
        <v>201</v>
      </c>
    </row>
    <row r="134" spans="1:24" s="3" customFormat="1" ht="19.2" customHeight="1" x14ac:dyDescent="0.25">
      <c r="A134" s="18" t="s">
        <v>324</v>
      </c>
      <c r="B134" s="19" t="s">
        <v>324</v>
      </c>
      <c r="C134" s="20">
        <v>45404</v>
      </c>
      <c r="D134" s="21" t="s">
        <v>114</v>
      </c>
      <c r="E134" s="20">
        <v>45779</v>
      </c>
      <c r="F134" s="13">
        <v>375</v>
      </c>
      <c r="G134" s="18" t="s">
        <v>297</v>
      </c>
      <c r="H134" s="18" t="s">
        <v>28</v>
      </c>
      <c r="I134" s="18"/>
      <c r="J134" s="18" t="s">
        <v>17</v>
      </c>
      <c r="K134" s="18" t="s">
        <v>18</v>
      </c>
      <c r="L134" s="18"/>
      <c r="M134" s="18" t="s">
        <v>29</v>
      </c>
      <c r="N134" s="18">
        <v>54</v>
      </c>
      <c r="O134" s="18" t="s">
        <v>21</v>
      </c>
      <c r="P134" s="18"/>
      <c r="Q134" s="18"/>
      <c r="R134" s="18"/>
      <c r="S134" s="18" t="s">
        <v>22</v>
      </c>
      <c r="T134" s="18" t="s">
        <v>23</v>
      </c>
      <c r="U134" s="18" t="s">
        <v>24</v>
      </c>
      <c r="V134" s="18" t="s">
        <v>201</v>
      </c>
      <c r="W134" s="18" t="s">
        <v>201</v>
      </c>
      <c r="X134" s="18" t="s">
        <v>201</v>
      </c>
    </row>
    <row r="135" spans="1:24" s="3" customFormat="1" ht="19.2" customHeight="1" x14ac:dyDescent="0.25">
      <c r="A135" s="18" t="s">
        <v>325</v>
      </c>
      <c r="B135" s="19" t="s">
        <v>325</v>
      </c>
      <c r="C135" s="20">
        <v>45413</v>
      </c>
      <c r="D135" s="21" t="s">
        <v>115</v>
      </c>
      <c r="E135" s="20">
        <v>45779</v>
      </c>
      <c r="F135" s="13">
        <v>366</v>
      </c>
      <c r="G135" s="18" t="s">
        <v>326</v>
      </c>
      <c r="H135" s="18" t="s">
        <v>28</v>
      </c>
      <c r="I135" s="18"/>
      <c r="J135" s="18" t="s">
        <v>43</v>
      </c>
      <c r="K135" s="18" t="s">
        <v>18</v>
      </c>
      <c r="L135" s="18" t="s">
        <v>19</v>
      </c>
      <c r="M135" s="18" t="s">
        <v>29</v>
      </c>
      <c r="N135" s="18">
        <v>64</v>
      </c>
      <c r="O135" s="18" t="s">
        <v>21</v>
      </c>
      <c r="P135" s="18"/>
      <c r="Q135" s="18"/>
      <c r="R135" s="18"/>
      <c r="S135" s="18" t="s">
        <v>22</v>
      </c>
      <c r="T135" s="18" t="s">
        <v>23</v>
      </c>
      <c r="U135" s="18" t="s">
        <v>24</v>
      </c>
      <c r="V135" s="18" t="s">
        <v>201</v>
      </c>
      <c r="W135" s="18" t="s">
        <v>201</v>
      </c>
      <c r="X135" s="18" t="s">
        <v>201</v>
      </c>
    </row>
    <row r="136" spans="1:24" s="3" customFormat="1" ht="19.2" customHeight="1" x14ac:dyDescent="0.25">
      <c r="A136" s="18" t="s">
        <v>327</v>
      </c>
      <c r="B136" s="19" t="s">
        <v>327</v>
      </c>
      <c r="C136" s="20">
        <v>45420</v>
      </c>
      <c r="D136" s="21" t="s">
        <v>115</v>
      </c>
      <c r="E136" s="20">
        <v>45779</v>
      </c>
      <c r="F136" s="13">
        <v>359</v>
      </c>
      <c r="G136" s="18" t="s">
        <v>328</v>
      </c>
      <c r="H136" s="18" t="s">
        <v>28</v>
      </c>
      <c r="I136" s="18"/>
      <c r="J136" s="18" t="s">
        <v>30</v>
      </c>
      <c r="K136" s="18" t="s">
        <v>18</v>
      </c>
      <c r="L136" s="18" t="s">
        <v>19</v>
      </c>
      <c r="M136" s="18" t="s">
        <v>29</v>
      </c>
      <c r="N136" s="18">
        <v>76</v>
      </c>
      <c r="O136" s="18" t="s">
        <v>21</v>
      </c>
      <c r="P136" s="18" t="s">
        <v>26</v>
      </c>
      <c r="Q136" s="18" t="s">
        <v>27</v>
      </c>
      <c r="R136" s="18"/>
      <c r="S136" s="18" t="s">
        <v>22</v>
      </c>
      <c r="T136" s="18" t="s">
        <v>23</v>
      </c>
      <c r="U136" s="18" t="s">
        <v>23</v>
      </c>
      <c r="V136" s="18" t="s">
        <v>201</v>
      </c>
      <c r="W136" s="18" t="s">
        <v>201</v>
      </c>
      <c r="X136" s="18" t="s">
        <v>201</v>
      </c>
    </row>
    <row r="137" spans="1:24" s="3" customFormat="1" ht="19.2" customHeight="1" x14ac:dyDescent="0.25">
      <c r="A137" s="18" t="s">
        <v>329</v>
      </c>
      <c r="B137" s="19" t="s">
        <v>329</v>
      </c>
      <c r="C137" s="20">
        <v>45434</v>
      </c>
      <c r="D137" s="21" t="s">
        <v>115</v>
      </c>
      <c r="E137" s="20">
        <v>45779</v>
      </c>
      <c r="F137" s="13">
        <v>345</v>
      </c>
      <c r="G137" s="18" t="s">
        <v>330</v>
      </c>
      <c r="H137" s="18" t="s">
        <v>145</v>
      </c>
      <c r="I137" s="18"/>
      <c r="J137" s="18" t="s">
        <v>30</v>
      </c>
      <c r="K137" s="18"/>
      <c r="L137" s="18" t="s">
        <v>32</v>
      </c>
      <c r="M137" s="18" t="s">
        <v>20</v>
      </c>
      <c r="N137" s="18">
        <v>22</v>
      </c>
      <c r="O137" s="18" t="s">
        <v>21</v>
      </c>
      <c r="P137" s="18" t="s">
        <v>30</v>
      </c>
      <c r="Q137" s="18" t="s">
        <v>27</v>
      </c>
      <c r="R137" s="18"/>
      <c r="S137" s="18" t="s">
        <v>22</v>
      </c>
      <c r="T137" s="18" t="s">
        <v>23</v>
      </c>
      <c r="U137" s="18" t="s">
        <v>23</v>
      </c>
      <c r="V137" s="18" t="s">
        <v>201</v>
      </c>
      <c r="W137" s="18" t="s">
        <v>201</v>
      </c>
      <c r="X137" s="18" t="s">
        <v>201</v>
      </c>
    </row>
    <row r="138" spans="1:24" s="3" customFormat="1" ht="19.2" customHeight="1" x14ac:dyDescent="0.25">
      <c r="A138" s="18" t="s">
        <v>331</v>
      </c>
      <c r="B138" s="19" t="s">
        <v>331</v>
      </c>
      <c r="C138" s="20">
        <v>45434</v>
      </c>
      <c r="D138" s="21" t="s">
        <v>115</v>
      </c>
      <c r="E138" s="20">
        <v>45779</v>
      </c>
      <c r="F138" s="13">
        <v>345</v>
      </c>
      <c r="G138" s="18" t="s">
        <v>332</v>
      </c>
      <c r="H138" s="18" t="s">
        <v>28</v>
      </c>
      <c r="I138" s="18"/>
      <c r="J138" s="18"/>
      <c r="K138" s="18" t="s">
        <v>18</v>
      </c>
      <c r="L138" s="18"/>
      <c r="M138" s="18" t="s">
        <v>29</v>
      </c>
      <c r="N138" s="18">
        <v>41</v>
      </c>
      <c r="O138" s="18" t="s">
        <v>21</v>
      </c>
      <c r="P138" s="18"/>
      <c r="Q138" s="18"/>
      <c r="R138" s="18"/>
      <c r="S138" s="18" t="s">
        <v>23</v>
      </c>
      <c r="T138" s="18" t="s">
        <v>23</v>
      </c>
      <c r="U138" s="18" t="s">
        <v>24</v>
      </c>
      <c r="V138" s="18" t="s">
        <v>201</v>
      </c>
      <c r="W138" s="18" t="s">
        <v>201</v>
      </c>
      <c r="X138" s="18" t="s">
        <v>201</v>
      </c>
    </row>
    <row r="139" spans="1:24" s="3" customFormat="1" ht="19.2" customHeight="1" x14ac:dyDescent="0.25">
      <c r="A139" s="18" t="s">
        <v>333</v>
      </c>
      <c r="B139" s="19" t="s">
        <v>333</v>
      </c>
      <c r="C139" s="20">
        <v>45470</v>
      </c>
      <c r="D139" s="21" t="s">
        <v>115</v>
      </c>
      <c r="E139" s="20">
        <v>45779</v>
      </c>
      <c r="F139" s="13">
        <v>309</v>
      </c>
      <c r="G139" s="18" t="s">
        <v>330</v>
      </c>
      <c r="H139" s="18" t="s">
        <v>28</v>
      </c>
      <c r="I139" s="18"/>
      <c r="J139" s="18" t="s">
        <v>30</v>
      </c>
      <c r="K139" s="18"/>
      <c r="L139" s="18" t="s">
        <v>32</v>
      </c>
      <c r="M139" s="18" t="s">
        <v>29</v>
      </c>
      <c r="N139" s="18">
        <v>27</v>
      </c>
      <c r="O139" s="18" t="s">
        <v>21</v>
      </c>
      <c r="P139" s="18" t="s">
        <v>30</v>
      </c>
      <c r="Q139" s="18" t="s">
        <v>27</v>
      </c>
      <c r="R139" s="18"/>
      <c r="S139" s="18" t="s">
        <v>22</v>
      </c>
      <c r="T139" s="18" t="s">
        <v>23</v>
      </c>
      <c r="U139" s="18" t="s">
        <v>23</v>
      </c>
      <c r="V139" s="18" t="s">
        <v>201</v>
      </c>
      <c r="W139" s="18" t="s">
        <v>201</v>
      </c>
      <c r="X139" s="18" t="s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6"/>
  <sheetViews>
    <sheetView zoomScaleNormal="100" workbookViewId="0">
      <selection activeCell="G33" sqref="G33"/>
    </sheetView>
  </sheetViews>
  <sheetFormatPr defaultRowHeight="14.4" x14ac:dyDescent="0.3"/>
  <cols>
    <col min="1" max="1" width="30" customWidth="1"/>
    <col min="2" max="2" width="8.5546875" style="16" customWidth="1"/>
  </cols>
  <sheetData>
    <row r="2" spans="1:3" x14ac:dyDescent="0.3">
      <c r="A2" s="14" t="s">
        <v>112</v>
      </c>
      <c r="B2" s="44">
        <v>2025</v>
      </c>
      <c r="C2" s="45">
        <v>2026</v>
      </c>
    </row>
    <row r="3" spans="1:3" x14ac:dyDescent="0.3">
      <c r="A3" t="s">
        <v>114</v>
      </c>
      <c r="B3" s="16">
        <f>COUNTIF('2025 Report'!D1:D9891, "Closed by Final Board Order")</f>
        <v>57</v>
      </c>
      <c r="C3" s="16">
        <f>COUNTIF('2026 Report'!D1:D9891, "Closed by Final Board Order")</f>
        <v>49</v>
      </c>
    </row>
    <row r="4" spans="1:3" x14ac:dyDescent="0.3">
      <c r="A4" t="s">
        <v>115</v>
      </c>
      <c r="B4" s="16">
        <f>COUNTIF('2025 Report'!D1:D9891, "Closed by Remedial Plan")</f>
        <v>77</v>
      </c>
      <c r="C4" s="16">
        <f>COUNTIF('2026 Report'!D1:D9892, "Closed by Remedial Plan")</f>
        <v>60</v>
      </c>
    </row>
    <row r="5" spans="1:3" x14ac:dyDescent="0.3">
      <c r="A5" t="s">
        <v>334</v>
      </c>
      <c r="B5" s="16">
        <f>COUNTIF('2025 Report'!D1:D9891, "Closed by Voluntary Surender")</f>
        <v>2</v>
      </c>
      <c r="C5" s="16">
        <f>COUNTIF('2026 Report'!D1:D9893, "Closed by Voluntary Surrender")</f>
        <v>0</v>
      </c>
    </row>
    <row r="6" spans="1:3" x14ac:dyDescent="0.3">
      <c r="A6" t="s">
        <v>582</v>
      </c>
      <c r="B6" s="16">
        <f>COUNTIF('2025 Report'!D1:D9891, "Closed with Administrative Penalties")</f>
        <v>2</v>
      </c>
      <c r="C6" s="16">
        <f>COUNTIF('2026 Report'!D4:D9894, "Closed with Administrative Penalties")</f>
        <v>0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C7"/>
  <sheetViews>
    <sheetView workbookViewId="0">
      <selection activeCell="R37" sqref="R37"/>
    </sheetView>
  </sheetViews>
  <sheetFormatPr defaultRowHeight="14.4" x14ac:dyDescent="0.3"/>
  <cols>
    <col min="1" max="1" width="28" customWidth="1"/>
    <col min="2" max="2" width="9.5546875" style="16" customWidth="1"/>
  </cols>
  <sheetData>
    <row r="2" spans="1:3" s="17" customFormat="1" x14ac:dyDescent="0.3">
      <c r="A2" s="17" t="s">
        <v>262</v>
      </c>
      <c r="B2" s="44">
        <v>2025</v>
      </c>
      <c r="C2" s="45">
        <v>2026</v>
      </c>
    </row>
    <row r="3" spans="1:3" x14ac:dyDescent="0.3">
      <c r="A3" t="s">
        <v>145</v>
      </c>
      <c r="B3" s="16">
        <f>COUNTIF('2025 Report'!H1:H9891, "Initiated by Board")</f>
        <v>5</v>
      </c>
      <c r="C3" s="16">
        <f>COUNTIF('2026 Report'!H1:H9891, "Initiated by Board")</f>
        <v>4</v>
      </c>
    </row>
    <row r="4" spans="1:3" x14ac:dyDescent="0.3">
      <c r="A4" t="s">
        <v>46</v>
      </c>
      <c r="B4" s="16">
        <f>COUNTIF('2025 Report'!H1:H9892, "Other agency")</f>
        <v>2</v>
      </c>
      <c r="C4" s="16">
        <f>COUNTIF('2026 Report'!H1:H9891, "Other agency")</f>
        <v>1</v>
      </c>
    </row>
    <row r="5" spans="1:3" x14ac:dyDescent="0.3">
      <c r="A5" t="s">
        <v>28</v>
      </c>
      <c r="B5" s="16">
        <f>COUNTIF('2025 Report'!H1:H9893, "Public")</f>
        <v>114</v>
      </c>
      <c r="C5" s="16">
        <f>COUNTIF('2026 Report'!H1:H9891, "Public")</f>
        <v>98</v>
      </c>
    </row>
    <row r="6" spans="1:3" x14ac:dyDescent="0.3">
      <c r="A6" t="s">
        <v>45</v>
      </c>
      <c r="B6" s="16">
        <f>COUNTIF('2025 Report'!H1:H9894, "self-report of hospitalization")</f>
        <v>13</v>
      </c>
      <c r="C6" s="16">
        <f>COUNTIF('2026 Report'!H1:H9891, "self-report of hospitalization")</f>
        <v>5</v>
      </c>
    </row>
    <row r="7" spans="1:3" x14ac:dyDescent="0.3">
      <c r="A7" t="s">
        <v>583</v>
      </c>
      <c r="B7" s="16">
        <f>COUNTBLANK('2025 Report'!H1:H139)</f>
        <v>4</v>
      </c>
      <c r="C7" s="16">
        <f>COUNTBLANK('2026 Report'!H1:H110)</f>
        <v>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8"/>
  <sheetViews>
    <sheetView workbookViewId="0">
      <selection activeCell="B2" sqref="B2:C2"/>
    </sheetView>
  </sheetViews>
  <sheetFormatPr defaultRowHeight="14.4" x14ac:dyDescent="0.3"/>
  <cols>
    <col min="1" max="1" width="35.109375" customWidth="1"/>
    <col min="2" max="2" width="8.33203125" style="16" customWidth="1"/>
  </cols>
  <sheetData>
    <row r="2" spans="1:3" s="17" customFormat="1" x14ac:dyDescent="0.3">
      <c r="A2" s="15" t="s">
        <v>4</v>
      </c>
      <c r="B2" s="44">
        <v>2025</v>
      </c>
      <c r="C2" s="45">
        <v>2026</v>
      </c>
    </row>
    <row r="3" spans="1:3" x14ac:dyDescent="0.3">
      <c r="A3" t="s">
        <v>17</v>
      </c>
      <c r="B3" s="16">
        <f>COUNTIF('2025 Report'!J1:J9891, "Level 1")</f>
        <v>50</v>
      </c>
      <c r="C3" s="16">
        <f>COUNTIF('2026 Report'!J1:J9891, "Level 1")</f>
        <v>32</v>
      </c>
    </row>
    <row r="4" spans="1:3" x14ac:dyDescent="0.3">
      <c r="A4" t="s">
        <v>135</v>
      </c>
      <c r="B4" s="16">
        <f>COUNTIF('2025 Report'!J1:J9892, "Level 2")</f>
        <v>11</v>
      </c>
      <c r="C4" s="16">
        <f>COUNTIF('2026 Report'!J1:J9891, "Level 2")</f>
        <v>5</v>
      </c>
    </row>
    <row r="5" spans="1:3" x14ac:dyDescent="0.3">
      <c r="A5" t="s">
        <v>26</v>
      </c>
      <c r="B5" s="16">
        <f>COUNTIF('2025 Report'!J1:J9893, "Level 3")</f>
        <v>12</v>
      </c>
      <c r="C5" s="16">
        <f>COUNTIF('2026 Report'!J1:J9891, "Level 3")</f>
        <v>17</v>
      </c>
    </row>
    <row r="6" spans="1:3" x14ac:dyDescent="0.3">
      <c r="A6" t="s">
        <v>30</v>
      </c>
      <c r="B6" s="16">
        <f>COUNTIF('2025 Report'!J1:J9894, "Level 4")</f>
        <v>10</v>
      </c>
      <c r="C6" s="16">
        <f>COUNTIF('2026 Report'!J1:J9891, "Level 4")</f>
        <v>4</v>
      </c>
    </row>
    <row r="7" spans="1:3" x14ac:dyDescent="0.3">
      <c r="A7" t="s">
        <v>43</v>
      </c>
      <c r="B7" s="16">
        <f>COUNTIF('2025 Report'!J1:J9895, "Nitrous")</f>
        <v>33</v>
      </c>
      <c r="C7" s="16">
        <f>COUNTIF('2026 Report'!J1:J9891, "Nitrous")</f>
        <v>30</v>
      </c>
    </row>
    <row r="8" spans="1:3" x14ac:dyDescent="0.3">
      <c r="A8" t="s">
        <v>263</v>
      </c>
      <c r="B8" s="16">
        <f>COUNTBLANK('2025 Report'!K1:K139)</f>
        <v>26</v>
      </c>
      <c r="C8" s="16">
        <f>COUNTBLANK('2026 Report'!J1:J110)</f>
        <v>21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7"/>
  <sheetViews>
    <sheetView workbookViewId="0">
      <selection activeCell="B2" sqref="B2:C2"/>
    </sheetView>
  </sheetViews>
  <sheetFormatPr defaultRowHeight="14.4" x14ac:dyDescent="0.3"/>
  <cols>
    <col min="1" max="1" width="12.33203125" customWidth="1"/>
    <col min="2" max="2" width="6.6640625" style="16" customWidth="1"/>
  </cols>
  <sheetData>
    <row r="2" spans="1:3" s="14" customFormat="1" x14ac:dyDescent="0.3">
      <c r="A2" s="14" t="s">
        <v>7</v>
      </c>
      <c r="B2" s="44">
        <v>2025</v>
      </c>
      <c r="C2" s="45">
        <v>2026</v>
      </c>
    </row>
    <row r="3" spans="1:3" x14ac:dyDescent="0.3">
      <c r="A3" t="s">
        <v>20</v>
      </c>
      <c r="B3" s="16">
        <f>COUNTIF('2025 Report'!M1:M9891, "ASA I")</f>
        <v>43</v>
      </c>
      <c r="C3" s="16">
        <f>COUNTIF('2026 Report'!M1:M9891, "ASA I")</f>
        <v>33</v>
      </c>
    </row>
    <row r="4" spans="1:3" x14ac:dyDescent="0.3">
      <c r="A4" t="s">
        <v>29</v>
      </c>
      <c r="B4" s="16">
        <f>COUNTIF('2025 Report'!M1:M9892, "ASA II")</f>
        <v>79</v>
      </c>
      <c r="C4" s="16">
        <f>COUNTIF('2026 Report'!M1:M9891, "ASA II")</f>
        <v>65</v>
      </c>
    </row>
    <row r="5" spans="1:3" x14ac:dyDescent="0.3">
      <c r="A5" t="s">
        <v>31</v>
      </c>
      <c r="B5" s="16">
        <f>COUNTIF('2025 Report'!M1:M9893, "ASA III")</f>
        <v>16</v>
      </c>
      <c r="C5" s="16">
        <f>COUNTIF('2026 Report'!M1:M9891, "ASA III")</f>
        <v>10</v>
      </c>
    </row>
    <row r="6" spans="1:3" x14ac:dyDescent="0.3">
      <c r="A6" t="s">
        <v>553</v>
      </c>
      <c r="B6" s="16">
        <f>COUNTIF('2025 Report'!M1:M9894, "ASA IV")</f>
        <v>0</v>
      </c>
      <c r="C6" s="16">
        <f>COUNTIF('2026 Report'!M1:M9892, "ASA IV")</f>
        <v>1</v>
      </c>
    </row>
    <row r="7" spans="1:3" x14ac:dyDescent="0.3">
      <c r="A7" t="s">
        <v>583</v>
      </c>
      <c r="B7" s="16">
        <f>COUNTBLANK('2025 Report'!M1:M139)</f>
        <v>0</v>
      </c>
      <c r="C7" s="16">
        <f>COUNTBLANK('2026 Report'!M1:M110)</f>
        <v>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"/>
  <sheetViews>
    <sheetView workbookViewId="0">
      <selection activeCell="B2" sqref="B2:C2"/>
    </sheetView>
  </sheetViews>
  <sheetFormatPr defaultRowHeight="14.4" x14ac:dyDescent="0.3"/>
  <cols>
    <col min="1" max="1" width="33.5546875" customWidth="1"/>
    <col min="2" max="2" width="10.6640625" style="16" customWidth="1"/>
  </cols>
  <sheetData>
    <row r="2" spans="1:3" s="14" customFormat="1" x14ac:dyDescent="0.3">
      <c r="A2" s="14" t="s">
        <v>9</v>
      </c>
      <c r="B2" s="44">
        <v>2025</v>
      </c>
      <c r="C2" s="45">
        <v>2026</v>
      </c>
    </row>
    <row r="3" spans="1:3" x14ac:dyDescent="0.3">
      <c r="A3" t="s">
        <v>177</v>
      </c>
      <c r="B3" s="16">
        <f>COUNTIF('2025 Report'!O1:O9892, "Hospital")</f>
        <v>1</v>
      </c>
      <c r="C3" s="16">
        <f>COUNTIF('2026 Report'!O1:O9892, "Hospital")</f>
        <v>0</v>
      </c>
    </row>
    <row r="4" spans="1:3" x14ac:dyDescent="0.3">
      <c r="A4" t="s">
        <v>34</v>
      </c>
      <c r="B4" s="16">
        <f>COUNTIF('2025 Report'!O1:O9893, "Office of another dentist")</f>
        <v>13</v>
      </c>
      <c r="C4" s="16">
        <f>COUNTIF('2026 Report'!O1:O9892, "Office of another dentist")</f>
        <v>11</v>
      </c>
    </row>
    <row r="5" spans="1:3" x14ac:dyDescent="0.3">
      <c r="A5" t="s">
        <v>21</v>
      </c>
      <c r="B5" s="16">
        <f>COUNTIF('2025 Report'!O1:O9894, "Respondent's dental office")</f>
        <v>124</v>
      </c>
      <c r="C5" s="16">
        <f>COUNTIF('2026 Report'!O1:O9892, "Respondent's dental office")</f>
        <v>98</v>
      </c>
    </row>
    <row r="6" spans="1:3" x14ac:dyDescent="0.3">
      <c r="A6" t="s">
        <v>583</v>
      </c>
      <c r="B6" s="16">
        <f>COUNTBLANK('2025 Report'!O1:O139)</f>
        <v>0</v>
      </c>
      <c r="C6" s="16">
        <f>COUNTBLANK('2026 Report'!O1:O110)</f>
        <v>0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C8"/>
  <sheetViews>
    <sheetView tabSelected="1" workbookViewId="0">
      <selection activeCell="L36" sqref="L36"/>
    </sheetView>
  </sheetViews>
  <sheetFormatPr defaultRowHeight="14.4" x14ac:dyDescent="0.3"/>
  <cols>
    <col min="1" max="1" width="47.5546875" customWidth="1"/>
    <col min="2" max="2" width="9.5546875" customWidth="1"/>
  </cols>
  <sheetData>
    <row r="2" spans="1:3" s="14" customFormat="1" x14ac:dyDescent="0.3">
      <c r="A2" s="14" t="s">
        <v>13</v>
      </c>
      <c r="B2" s="44">
        <v>2025</v>
      </c>
      <c r="C2" s="45">
        <v>2026</v>
      </c>
    </row>
    <row r="3" spans="1:3" x14ac:dyDescent="0.3">
      <c r="A3" t="s">
        <v>22</v>
      </c>
      <c r="B3">
        <f>COUNTIF('2025 Report'!S1:S9892, "No - nitrous oxide was NOT provided to this patient")</f>
        <v>112</v>
      </c>
      <c r="C3">
        <f>COUNTIF('2026 Report'!S1:S9892, "No - nitrous oxide was NOT provided to this patient")</f>
        <v>87</v>
      </c>
    </row>
    <row r="4" spans="1:3" x14ac:dyDescent="0.3">
      <c r="A4" t="s">
        <v>35</v>
      </c>
      <c r="B4">
        <f>COUNTIF('2025 Report'!S1:S9893, "Yes - associated complication")</f>
        <v>2</v>
      </c>
      <c r="C4">
        <f>COUNTIF('2026 Report'!S1:S9892, "Yes - associated complication")</f>
        <v>0</v>
      </c>
    </row>
    <row r="5" spans="1:3" x14ac:dyDescent="0.3">
      <c r="A5" t="s">
        <v>23</v>
      </c>
      <c r="B5">
        <f>COUNTIF('2025 Report'!S1:S9894, "Yes - no complication")</f>
        <v>24</v>
      </c>
      <c r="C5">
        <f>COUNTIF('2026 Report'!S1:S9892, "Yes - no complication")</f>
        <v>22</v>
      </c>
    </row>
    <row r="6" spans="1:3" x14ac:dyDescent="0.3">
      <c r="A6" t="s">
        <v>583</v>
      </c>
      <c r="B6" s="16">
        <f>COUNTBLANK('2025 Report'!S1:S139)</f>
        <v>0</v>
      </c>
      <c r="C6" s="16">
        <f>COUNTBLANK('2026 Report'!S1:S110)</f>
        <v>0</v>
      </c>
    </row>
    <row r="7" spans="1:3" x14ac:dyDescent="0.3">
      <c r="B7" s="16"/>
    </row>
    <row r="8" spans="1:3" x14ac:dyDescent="0.3">
      <c r="B8" s="16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C8"/>
  <sheetViews>
    <sheetView workbookViewId="0">
      <selection activeCell="B2" sqref="B2:C2"/>
    </sheetView>
  </sheetViews>
  <sheetFormatPr defaultRowHeight="14.4" x14ac:dyDescent="0.3"/>
  <cols>
    <col min="1" max="1" width="41.6640625" bestFit="1" customWidth="1"/>
  </cols>
  <sheetData>
    <row r="2" spans="1:3" s="14" customFormat="1" x14ac:dyDescent="0.3">
      <c r="A2" s="14" t="s">
        <v>14</v>
      </c>
      <c r="B2" s="44">
        <v>2025</v>
      </c>
      <c r="C2" s="45">
        <v>2026</v>
      </c>
    </row>
    <row r="3" spans="1:3" x14ac:dyDescent="0.3">
      <c r="A3" t="s">
        <v>35</v>
      </c>
      <c r="B3">
        <f>COUNTIF('2025 Report'!T1:T9893, "Yes - associated complication")</f>
        <v>1</v>
      </c>
      <c r="C3">
        <f>COUNTIF('2026 Report'!T1:T9893, "Yes - associated complication")</f>
        <v>0</v>
      </c>
    </row>
    <row r="4" spans="1:3" x14ac:dyDescent="0.3">
      <c r="A4" t="s">
        <v>23</v>
      </c>
      <c r="B4">
        <f>COUNTIF('2025 Report'!T1:T9894, "Yes - no complication")</f>
        <v>136</v>
      </c>
      <c r="C4">
        <f>COUNTIF('2026 Report'!T1:T9893, "Yes - no complication")</f>
        <v>109</v>
      </c>
    </row>
    <row r="5" spans="1:3" ht="26.4" x14ac:dyDescent="0.3">
      <c r="A5" s="5" t="s">
        <v>203</v>
      </c>
      <c r="B5">
        <f>COUNTIF('2025 Report'!T1:T9895, "No - local anesthesia was NOT provided to this patient")</f>
        <v>1</v>
      </c>
      <c r="C5">
        <f>COUNTIF('2026 Report'!T1:T9893, "No - local anesthesia was NOT provided to this patient")</f>
        <v>0</v>
      </c>
    </row>
    <row r="6" spans="1:3" x14ac:dyDescent="0.3">
      <c r="A6" t="s">
        <v>583</v>
      </c>
      <c r="B6" s="16">
        <f>COUNTBLANK('2025 Report'!T1:T139)</f>
        <v>0</v>
      </c>
      <c r="C6" s="16">
        <f>COUNTBLANK('2026 Report'!T1:T110)</f>
        <v>0</v>
      </c>
    </row>
    <row r="7" spans="1:3" x14ac:dyDescent="0.3">
      <c r="B7" s="16"/>
    </row>
    <row r="8" spans="1:3" x14ac:dyDescent="0.3">
      <c r="B8" s="1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2026 Report</vt:lpstr>
      <vt:lpstr>2025 Report</vt:lpstr>
      <vt:lpstr>Disposition</vt:lpstr>
      <vt:lpstr>Source of Complaint</vt:lpstr>
      <vt:lpstr>Highest Level of Sedation</vt:lpstr>
      <vt:lpstr>ASA</vt:lpstr>
      <vt:lpstr>Treatment Location</vt:lpstr>
      <vt:lpstr>N2O</vt:lpstr>
      <vt:lpstr>Local</vt:lpstr>
      <vt:lpstr>General Anesthesia</vt:lpstr>
      <vt:lpstr>Percentage Anesthesia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Matthews</dc:creator>
  <cp:lastModifiedBy>Dan Matthews</cp:lastModifiedBy>
  <dcterms:created xsi:type="dcterms:W3CDTF">2025-02-06T17:29:54Z</dcterms:created>
  <dcterms:modified xsi:type="dcterms:W3CDTF">2026-08-06T12:06:52Z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