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drawings/drawing2.xml" ContentType="application/vnd.openxmlformats-officedocument.drawing+xml"/>
  <Override PartName="/xl/charts/chart2.xml" ContentType="application/vnd.openxmlformats-officedocument.drawingml.chart+xml"/>
  <Override PartName="/xl/charts/style2.xml" ContentType="application/vnd.ms-office.chartstyle+xml"/>
  <Override PartName="/xl/charts/colors2.xml" ContentType="application/vnd.ms-office.chartcolorstyle+xml"/>
  <Override PartName="/xl/drawings/drawing3.xml" ContentType="application/vnd.openxmlformats-officedocument.drawing+xml"/>
  <Override PartName="/xl/charts/chart3.xml" ContentType="application/vnd.openxmlformats-officedocument.drawingml.chart+xml"/>
  <Override PartName="/xl/charts/style3.xml" ContentType="application/vnd.ms-office.chartstyle+xml"/>
  <Override PartName="/xl/charts/colors3.xml" ContentType="application/vnd.ms-office.chartcolorstyle+xml"/>
  <Override PartName="/xl/drawings/drawing4.xml" ContentType="application/vnd.openxmlformats-officedocument.drawing+xml"/>
  <Override PartName="/xl/charts/chart4.xml" ContentType="application/vnd.openxmlformats-officedocument.drawingml.chart+xml"/>
  <Override PartName="/xl/charts/style4.xml" ContentType="application/vnd.ms-office.chartstyle+xml"/>
  <Override PartName="/xl/charts/colors4.xml" ContentType="application/vnd.ms-office.chartcolorstyle+xml"/>
  <Override PartName="/xl/drawings/drawing5.xml" ContentType="application/vnd.openxmlformats-officedocument.drawing+xml"/>
  <Override PartName="/xl/charts/chart5.xml" ContentType="application/vnd.openxmlformats-officedocument.drawingml.chart+xml"/>
  <Override PartName="/xl/charts/style5.xml" ContentType="application/vnd.ms-office.chartstyle+xml"/>
  <Override PartName="/xl/charts/colors5.xml" ContentType="application/vnd.ms-office.chartcolorstyle+xml"/>
  <Override PartName="/xl/drawings/drawing6.xml" ContentType="application/vnd.openxmlformats-officedocument.drawing+xml"/>
  <Override PartName="/xl/charts/chart6.xml" ContentType="application/vnd.openxmlformats-officedocument.drawingml.chart+xml"/>
  <Override PartName="/xl/charts/style6.xml" ContentType="application/vnd.ms-office.chartstyle+xml"/>
  <Override PartName="/xl/charts/colors6.xml" ContentType="application/vnd.ms-office.chartcolorstyle+xml"/>
  <Override PartName="/xl/drawings/drawing7.xml" ContentType="application/vnd.openxmlformats-officedocument.drawing+xml"/>
  <Override PartName="/xl/charts/chart7.xml" ContentType="application/vnd.openxmlformats-officedocument.drawingml.chart+xml"/>
  <Override PartName="/xl/charts/style7.xml" ContentType="application/vnd.ms-office.chartstyle+xml"/>
  <Override PartName="/xl/charts/colors7.xml" ContentType="application/vnd.ms-office.chartcolorstyle+xml"/>
  <Override PartName="/xl/drawings/drawing8.xml" ContentType="application/vnd.openxmlformats-officedocument.drawing+xml"/>
  <Override PartName="/xl/charts/chart8.xml" ContentType="application/vnd.openxmlformats-officedocument.drawingml.chart+xml"/>
  <Override PartName="/xl/charts/style8.xml" ContentType="application/vnd.ms-office.chartstyle+xml"/>
  <Override PartName="/xl/charts/colors8.xml" ContentType="application/vnd.ms-office.chartcolorstyle+xml"/>
  <Override PartName="/xl/drawings/drawing9.xml" ContentType="application/vnd.openxmlformats-officedocument.drawing+xml"/>
  <Override PartName="/xl/charts/chart9.xml" ContentType="application/vnd.openxmlformats-officedocument.drawingml.chart+xml"/>
  <Override PartName="/xl/charts/style9.xml" ContentType="application/vnd.ms-office.chartstyle+xml"/>
  <Override PartName="/xl/charts/colors9.xml" ContentType="application/vnd.ms-office.chartcolorsty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ore0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package/2006/relationships/meatadata/core-properties" Target="docProps/core0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417"/>
  <workbookPr hidePivotFieldList="1" defaultThemeVersion="124226"/>
  <mc:AlternateContent xmlns:mc="http://schemas.openxmlformats.org/markup-compatibility/2006">
    <mc:Choice Requires="x15">
      <x15ac:absPath xmlns:x15ac="http://schemas.microsoft.com/office/spreadsheetml/2010/11/ac" url="\\TSBDE-FS01\UserProfiles$\dmatthews\Desktop\Rule 107.400\"/>
    </mc:Choice>
  </mc:AlternateContent>
  <xr:revisionPtr revIDLastSave="0" documentId="13_ncr:1_{3571A33D-0BEA-44ED-A270-ACF2F04BC8D7}" xr6:coauthVersionLast="36" xr6:coauthVersionMax="36" xr10:uidLastSave="{00000000-0000-0000-0000-000000000000}"/>
  <bookViews>
    <workbookView xWindow="240" yWindow="120" windowWidth="18060" windowHeight="7056" tabRatio="913" xr2:uid="{00000000-000D-0000-FFFF-FFFF00000000}"/>
  </bookViews>
  <sheets>
    <sheet name="Cumulative" sheetId="3" r:id="rId1"/>
    <sheet name="2025 Q3" sheetId="13" r:id="rId2"/>
    <sheet name="2025 Q2" sheetId="12" r:id="rId3"/>
    <sheet name="2025 Q1" sheetId="1" r:id="rId4"/>
    <sheet name="2024 Q4" sheetId="2" r:id="rId5"/>
    <sheet name="Disposition" sheetId="4" r:id="rId6"/>
    <sheet name="Source of Complaint" sheetId="5" r:id="rId7"/>
    <sheet name="Highest Level of Sedation" sheetId="6" r:id="rId8"/>
    <sheet name="ASA" sheetId="7" r:id="rId9"/>
    <sheet name="Treatment Location" sheetId="8" r:id="rId10"/>
    <sheet name="N02" sheetId="9" r:id="rId11"/>
    <sheet name="Local" sheetId="10" r:id="rId12"/>
    <sheet name="General Anesthesia" sheetId="11" r:id="rId13"/>
    <sheet name="Annual" sheetId="14" r:id="rId14"/>
  </sheets>
  <calcPr calcId="191029"/>
</workbook>
</file>

<file path=xl/calcChain.xml><?xml version="1.0" encoding="utf-8"?>
<calcChain xmlns="http://schemas.openxmlformats.org/spreadsheetml/2006/main">
  <c r="C5" i="14" l="1"/>
  <c r="C4" i="14"/>
  <c r="B6" i="11"/>
  <c r="B6" i="10"/>
  <c r="B6" i="9"/>
  <c r="B6" i="8"/>
  <c r="B6" i="7"/>
  <c r="B5" i="4"/>
  <c r="B8" i="6"/>
  <c r="B7" i="5"/>
  <c r="B5" i="11" l="1"/>
  <c r="B4" i="11"/>
  <c r="B3" i="11"/>
  <c r="B5" i="10"/>
  <c r="B4" i="10"/>
  <c r="B3" i="10"/>
  <c r="B5" i="9"/>
  <c r="B4" i="9"/>
  <c r="B3" i="9"/>
  <c r="B3" i="8"/>
  <c r="B5" i="8"/>
  <c r="B4" i="8"/>
  <c r="B5" i="7" l="1"/>
  <c r="B4" i="7"/>
  <c r="B3" i="7"/>
  <c r="B7" i="6"/>
  <c r="B6" i="6"/>
  <c r="B5" i="6"/>
  <c r="B4" i="6"/>
  <c r="B3" i="6"/>
  <c r="B6" i="5"/>
  <c r="B5" i="5"/>
  <c r="B4" i="5"/>
  <c r="B3" i="5"/>
  <c r="B6" i="4"/>
  <c r="B4" i="4"/>
  <c r="B3" i="4"/>
</calcChain>
</file>

<file path=xl/sharedStrings.xml><?xml version="1.0" encoding="utf-8"?>
<sst xmlns="http://schemas.openxmlformats.org/spreadsheetml/2006/main" count="3222" uniqueCount="106">
  <si>
    <t>Source of initial complaint</t>
  </si>
  <si>
    <t>Medicaid Provider (Y/N)</t>
  </si>
  <si>
    <t>Highest sedation/anesthesia permit level</t>
  </si>
  <si>
    <t>Portability (Y/N)</t>
  </si>
  <si>
    <t>Self-reported practice area</t>
  </si>
  <si>
    <t>Patient ASA</t>
  </si>
  <si>
    <t>Patient age</t>
  </si>
  <si>
    <t>Location of treatment investigated</t>
  </si>
  <si>
    <t>Level of sedation administered</t>
  </si>
  <si>
    <t>Sedation/anesthesia administrator</t>
  </si>
  <si>
    <t>Treatment paid by Medicaid (Y/N)</t>
  </si>
  <si>
    <t>Nitrous Oxide administered - respondent</t>
  </si>
  <si>
    <t>Local anesthesia administered - respondent</t>
  </si>
  <si>
    <t>Was sedation or general anesthesia provided?</t>
  </si>
  <si>
    <t>Yes</t>
  </si>
  <si>
    <t>Level 1</t>
  </si>
  <si>
    <t>No</t>
  </si>
  <si>
    <t>General dentistry</t>
  </si>
  <si>
    <t>ASA I</t>
  </si>
  <si>
    <t>Respondent's dental office</t>
  </si>
  <si>
    <t>No - nitrous oxide was NOT provided to this patient</t>
  </si>
  <si>
    <t>Yes - no complication</t>
  </si>
  <si>
    <t>No - sedation or general anesthesia were NOT provided to this patient</t>
  </si>
  <si>
    <t>Level 3</t>
  </si>
  <si>
    <t>Respondent</t>
  </si>
  <si>
    <t>Public</t>
  </si>
  <si>
    <t>ASA II</t>
  </si>
  <si>
    <t>Level 4</t>
  </si>
  <si>
    <t>ASA III</t>
  </si>
  <si>
    <t>OMS</t>
  </si>
  <si>
    <t>Other dentist</t>
  </si>
  <si>
    <t>Office of another dentist</t>
  </si>
  <si>
    <t>Yes - associated complication</t>
  </si>
  <si>
    <t>MD - Anesthesiologist</t>
  </si>
  <si>
    <t>Nitrous</t>
  </si>
  <si>
    <t>Prosthodontics</t>
  </si>
  <si>
    <t>Self-report of hospitalization</t>
  </si>
  <si>
    <t>Other agency</t>
  </si>
  <si>
    <t>Received  Date</t>
  </si>
  <si>
    <t>Disposition</t>
  </si>
  <si>
    <t>Disposition Date</t>
  </si>
  <si>
    <t>Closed by Final Board Order</t>
  </si>
  <si>
    <t>Closed by Remedial Plan</t>
  </si>
  <si>
    <t>Closed by Voluntary Surender</t>
  </si>
  <si>
    <t>Source_of_initial_complaint</t>
  </si>
  <si>
    <t>Medicaid_Provider</t>
  </si>
  <si>
    <t>Highest_sedation_anesthesia_permit_level</t>
  </si>
  <si>
    <t>Portability</t>
  </si>
  <si>
    <t>Self_reported_practice_area</t>
  </si>
  <si>
    <t>Patient_ASA</t>
  </si>
  <si>
    <t>Patient_age</t>
  </si>
  <si>
    <t>Location_of_treatment_investigated</t>
  </si>
  <si>
    <t>Level_of_sedation_administered</t>
  </si>
  <si>
    <t>Sedation_anesthesia_administrator</t>
  </si>
  <si>
    <t>Treatment_paid_by_Medicaid_</t>
  </si>
  <si>
    <t>Nitrous_Oxide_administered_respondent</t>
  </si>
  <si>
    <t>Local_anesthesia_administered_respondent</t>
  </si>
  <si>
    <t>Was_sedation_or_general_anesthesia_provided</t>
  </si>
  <si>
    <t>Dental public health</t>
  </si>
  <si>
    <t>Level 2</t>
  </si>
  <si>
    <t>Periodontics</t>
  </si>
  <si>
    <t>Initiated by Board</t>
  </si>
  <si>
    <t>Closed with Administrative Penalties</t>
  </si>
  <si>
    <t>Pediatric dentistry</t>
  </si>
  <si>
    <t>Hospital</t>
  </si>
  <si>
    <t>Total Days</t>
  </si>
  <si>
    <t>Information about Licensee</t>
  </si>
  <si>
    <t>Information about Patient</t>
  </si>
  <si>
    <t>Information about Investigation</t>
  </si>
  <si>
    <t>Allegation categories identified in preliminary investigation</t>
  </si>
  <si>
    <t>Disposition of official investigation</t>
  </si>
  <si>
    <t>Violations identified (NPDB)</t>
  </si>
  <si>
    <t/>
  </si>
  <si>
    <t>46</t>
  </si>
  <si>
    <t>No - local anesthesia was NOT provided to this patient</t>
  </si>
  <si>
    <t>56</t>
  </si>
  <si>
    <t>33</t>
  </si>
  <si>
    <t>80</t>
  </si>
  <si>
    <t>63</t>
  </si>
  <si>
    <t>85</t>
  </si>
  <si>
    <t>57</t>
  </si>
  <si>
    <t>66</t>
  </si>
  <si>
    <t>55</t>
  </si>
  <si>
    <t>60</t>
  </si>
  <si>
    <t>72</t>
  </si>
  <si>
    <t>79</t>
  </si>
  <si>
    <t>65</t>
  </si>
  <si>
    <t>36</t>
  </si>
  <si>
    <t>45</t>
  </si>
  <si>
    <t>39</t>
  </si>
  <si>
    <t>25</t>
  </si>
  <si>
    <t>13</t>
  </si>
  <si>
    <t>68</t>
  </si>
  <si>
    <t>Source of Initial Complaint</t>
  </si>
  <si>
    <t>Blank*</t>
  </si>
  <si>
    <t>*Range must be re-applied every addition</t>
  </si>
  <si>
    <t xml:space="preserve">Count </t>
  </si>
  <si>
    <t>Count</t>
  </si>
  <si>
    <t>Closed by Voluntary Surrender</t>
  </si>
  <si>
    <t>Number</t>
  </si>
  <si>
    <t>Anesthesia-Related Cases</t>
  </si>
  <si>
    <t>Total Cases</t>
  </si>
  <si>
    <t>Type</t>
  </si>
  <si>
    <t>Percentage</t>
  </si>
  <si>
    <t>Non-Anesthesia-Related Cases</t>
  </si>
  <si>
    <t>FY2024Q4 - CY2025Q3 Percentage Breakdown of Anesthesia vs. Non-Anesthesia Cases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</si>
</sst>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m\/d\/yyyy"/>
  </numFmts>
  <fonts count="14" x14ac:knownFonts="1">
    <font>
      <sz val="11"/>
      <color rgb="FF000000"/>
      <name val="Calibri"/>
      <family val="2"/>
      <scheme val="minor"/>
    </font>
    <font>
      <sz val="11"/>
      <name val="Calibri"/>
      <family val="2"/>
    </font>
    <font>
      <sz val="11"/>
      <color rgb="FF000000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1"/>
      <color rgb="FF000000"/>
      <name val="Calibri"/>
      <family val="2"/>
      <scheme val="minor"/>
    </font>
    <font>
      <b/>
      <sz val="11"/>
      <name val="Calibri"/>
      <family val="2"/>
      <scheme val="minor"/>
    </font>
    <font>
      <sz val="11"/>
      <name val="Calibri"/>
      <family val="2"/>
      <scheme val="minor"/>
    </font>
    <font>
      <b/>
      <sz val="9"/>
      <name val="Arial"/>
      <family val="2"/>
    </font>
    <font>
      <sz val="9"/>
      <name val="Arial"/>
      <family val="2"/>
    </font>
    <font>
      <sz val="10"/>
      <name val="Arial"/>
      <family val="2"/>
    </font>
    <font>
      <b/>
      <sz val="10"/>
      <color theme="1"/>
      <name val="Arial"/>
      <family val="2"/>
    </font>
    <font>
      <sz val="10"/>
      <color theme="1"/>
      <name val="Arial"/>
      <family val="2"/>
    </font>
    <font>
      <sz val="10"/>
      <color rgb="FF000000"/>
      <name val="Arial"/>
      <family val="2"/>
    </font>
    <font>
      <b/>
      <sz val="11"/>
      <name val="Calibri"/>
      <family val="2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 style="thin">
        <color rgb="FFD3D3D3"/>
      </left>
      <right style="thin">
        <color rgb="FFD3D3D3"/>
      </right>
      <top style="thin">
        <color rgb="FFD3D3D3"/>
      </top>
      <bottom style="thin">
        <color rgb="FFD3D3D3"/>
      </bottom>
      <diagonal/>
    </border>
    <border>
      <left style="thin">
        <color rgb="FFCAC9D9"/>
      </left>
      <right style="thin">
        <color rgb="FFCAC9D9"/>
      </right>
      <top style="thin">
        <color rgb="FFCAC9D9"/>
      </top>
      <bottom style="thin">
        <color rgb="FFCAC9D9"/>
      </bottom>
      <diagonal/>
    </border>
    <border>
      <left style="thin">
        <color rgb="FFCACAD9"/>
      </left>
      <right style="thin">
        <color rgb="FFCACAD9"/>
      </right>
      <top style="thin">
        <color rgb="FFCACAD9"/>
      </top>
      <bottom style="thin">
        <color rgb="FFCACAD9"/>
      </bottom>
      <diagonal/>
    </border>
    <border>
      <left/>
      <right style="thin">
        <color rgb="FFD3D3D3"/>
      </right>
      <top style="thin">
        <color rgb="FFD3D3D3"/>
      </top>
      <bottom style="thin">
        <color rgb="FFD3D3D3"/>
      </bottom>
      <diagonal/>
    </border>
    <border>
      <left style="thin">
        <color rgb="FFCAC9D9"/>
      </left>
      <right style="thin">
        <color rgb="FFCAC9D9"/>
      </right>
      <top style="thin">
        <color rgb="FFCAC9D9"/>
      </top>
      <bottom style="thin">
        <color indexed="64"/>
      </bottom>
      <diagonal/>
    </border>
    <border>
      <left style="thin">
        <color rgb="FFCAC9D9"/>
      </left>
      <right style="thin">
        <color rgb="FFCAC9D9"/>
      </right>
      <top/>
      <bottom style="thin">
        <color rgb="FFCAC9D9"/>
      </bottom>
      <diagonal/>
    </border>
  </borders>
  <cellStyleXfs count="1">
    <xf numFmtId="0" fontId="0" fillId="0" borderId="0"/>
  </cellStyleXfs>
  <cellXfs count="44">
    <xf numFmtId="0" fontId="1" fillId="0" borderId="0" xfId="0" applyFont="1" applyFill="1" applyBorder="1"/>
    <xf numFmtId="0" fontId="3" fillId="0" borderId="0" xfId="0" applyFont="1" applyFill="1" applyBorder="1" applyAlignment="1">
      <alignment horizontal="left"/>
    </xf>
    <xf numFmtId="0" fontId="3" fillId="0" borderId="0" xfId="0" applyFont="1" applyFill="1" applyAlignment="1">
      <alignment horizontal="left"/>
    </xf>
    <xf numFmtId="0" fontId="0" fillId="0" borderId="0" xfId="0" applyFont="1" applyFill="1" applyAlignment="1">
      <alignment horizontal="left"/>
    </xf>
    <xf numFmtId="49" fontId="2" fillId="0" borderId="2" xfId="0" applyNumberFormat="1" applyFont="1" applyFill="1" applyBorder="1" applyAlignment="1">
      <alignment horizontal="left" vertical="center"/>
    </xf>
    <xf numFmtId="164" fontId="2" fillId="0" borderId="0" xfId="0" applyNumberFormat="1" applyFont="1" applyFill="1" applyBorder="1" applyAlignment="1">
      <alignment horizontal="left" vertical="center"/>
    </xf>
    <xf numFmtId="49" fontId="2" fillId="0" borderId="0" xfId="0" applyNumberFormat="1" applyFont="1" applyFill="1" applyBorder="1" applyAlignment="1">
      <alignment horizontal="left" vertical="center"/>
    </xf>
    <xf numFmtId="164" fontId="2" fillId="0" borderId="2" xfId="0" applyNumberFormat="1" applyFont="1" applyFill="1" applyBorder="1" applyAlignment="1">
      <alignment horizontal="left" vertical="center"/>
    </xf>
    <xf numFmtId="0" fontId="4" fillId="0" borderId="1" xfId="0" applyNumberFormat="1" applyFont="1" applyFill="1" applyBorder="1" applyAlignment="1">
      <alignment horizontal="left" vertical="top" wrapText="1" readingOrder="1"/>
    </xf>
    <xf numFmtId="49" fontId="3" fillId="0" borderId="3" xfId="0" applyNumberFormat="1" applyFont="1" applyFill="1" applyBorder="1" applyAlignment="1">
      <alignment horizontal="left" vertical="top" wrapText="1" readingOrder="1"/>
    </xf>
    <xf numFmtId="0" fontId="5" fillId="0" borderId="0" xfId="0" applyFont="1" applyFill="1" applyBorder="1" applyAlignment="1">
      <alignment horizontal="left" vertical="top" readingOrder="1"/>
    </xf>
    <xf numFmtId="0" fontId="0" fillId="0" borderId="1" xfId="0" applyNumberFormat="1" applyFont="1" applyFill="1" applyBorder="1" applyAlignment="1">
      <alignment horizontal="left" vertical="top" wrapText="1" readingOrder="1"/>
    </xf>
    <xf numFmtId="49" fontId="0" fillId="0" borderId="2" xfId="0" applyNumberFormat="1" applyFont="1" applyFill="1" applyBorder="1" applyAlignment="1">
      <alignment horizontal="left" vertical="top"/>
    </xf>
    <xf numFmtId="164" fontId="0" fillId="0" borderId="2" xfId="0" applyNumberFormat="1" applyFont="1" applyFill="1" applyBorder="1" applyAlignment="1">
      <alignment horizontal="left" vertical="top"/>
    </xf>
    <xf numFmtId="0" fontId="6" fillId="0" borderId="0" xfId="0" applyFont="1" applyFill="1" applyBorder="1" applyAlignment="1">
      <alignment horizontal="left" vertical="top"/>
    </xf>
    <xf numFmtId="0" fontId="2" fillId="0" borderId="0" xfId="0" applyFont="1" applyFill="1" applyBorder="1" applyAlignment="1">
      <alignment horizontal="left" vertical="center"/>
    </xf>
    <xf numFmtId="0" fontId="2" fillId="0" borderId="2" xfId="0" applyFont="1" applyFill="1" applyBorder="1" applyAlignment="1">
      <alignment horizontal="left" vertical="center"/>
    </xf>
    <xf numFmtId="0" fontId="8" fillId="0" borderId="2" xfId="0" applyFont="1" applyFill="1" applyBorder="1" applyAlignment="1">
      <alignment horizontal="center" vertical="center"/>
    </xf>
    <xf numFmtId="0" fontId="9" fillId="0" borderId="0" xfId="0" applyFont="1" applyFill="1"/>
    <xf numFmtId="49" fontId="7" fillId="0" borderId="3" xfId="0" applyNumberFormat="1" applyFont="1" applyFill="1" applyBorder="1" applyAlignment="1">
      <alignment horizontal="center" vertical="top" wrapText="1" readingOrder="1"/>
    </xf>
    <xf numFmtId="0" fontId="10" fillId="0" borderId="1" xfId="0" applyNumberFormat="1" applyFont="1" applyFill="1" applyBorder="1" applyAlignment="1">
      <alignment horizontal="left" vertical="top" wrapText="1" readingOrder="1"/>
    </xf>
    <xf numFmtId="49" fontId="10" fillId="0" borderId="3" xfId="0" applyNumberFormat="1" applyFont="1" applyFill="1" applyBorder="1" applyAlignment="1">
      <alignment horizontal="left" vertical="top" wrapText="1" readingOrder="1"/>
    </xf>
    <xf numFmtId="0" fontId="10" fillId="0" borderId="0" xfId="0" applyFont="1" applyFill="1" applyBorder="1" applyAlignment="1">
      <alignment horizontal="left" vertical="top" readingOrder="1"/>
    </xf>
    <xf numFmtId="0" fontId="11" fillId="0" borderId="1" xfId="0" applyNumberFormat="1" applyFont="1" applyFill="1" applyBorder="1" applyAlignment="1">
      <alignment horizontal="left" vertical="top" wrapText="1" readingOrder="1"/>
    </xf>
    <xf numFmtId="49" fontId="11" fillId="0" borderId="2" xfId="0" applyNumberFormat="1" applyFont="1" applyFill="1" applyBorder="1" applyAlignment="1">
      <alignment horizontal="left" vertical="top" readingOrder="1"/>
    </xf>
    <xf numFmtId="164" fontId="11" fillId="0" borderId="2" xfId="0" applyNumberFormat="1" applyFont="1" applyFill="1" applyBorder="1" applyAlignment="1">
      <alignment horizontal="left" vertical="top" readingOrder="1"/>
    </xf>
    <xf numFmtId="0" fontId="11" fillId="0" borderId="4" xfId="0" applyNumberFormat="1" applyFont="1" applyFill="1" applyBorder="1" applyAlignment="1">
      <alignment horizontal="left" vertical="top" wrapText="1" readingOrder="1"/>
    </xf>
    <xf numFmtId="0" fontId="11" fillId="0" borderId="0" xfId="0" applyFont="1" applyFill="1" applyBorder="1" applyAlignment="1">
      <alignment horizontal="left" vertical="top" readingOrder="1"/>
    </xf>
    <xf numFmtId="49" fontId="11" fillId="0" borderId="5" xfId="0" applyNumberFormat="1" applyFont="1" applyFill="1" applyBorder="1" applyAlignment="1">
      <alignment horizontal="left" vertical="top" readingOrder="1"/>
    </xf>
    <xf numFmtId="164" fontId="11" fillId="0" borderId="5" xfId="0" applyNumberFormat="1" applyFont="1" applyFill="1" applyBorder="1" applyAlignment="1">
      <alignment horizontal="left" vertical="top" readingOrder="1"/>
    </xf>
    <xf numFmtId="49" fontId="11" fillId="0" borderId="6" xfId="0" applyNumberFormat="1" applyFont="1" applyFill="1" applyBorder="1" applyAlignment="1">
      <alignment horizontal="left" vertical="top" readingOrder="1"/>
    </xf>
    <xf numFmtId="164" fontId="11" fillId="0" borderId="6" xfId="0" applyNumberFormat="1" applyFont="1" applyFill="1" applyBorder="1" applyAlignment="1">
      <alignment horizontal="left" vertical="top" readingOrder="1"/>
    </xf>
    <xf numFmtId="0" fontId="12" fillId="0" borderId="2" xfId="0" applyFont="1" applyFill="1" applyBorder="1" applyAlignment="1">
      <alignment horizontal="center" vertical="center"/>
    </xf>
    <xf numFmtId="0" fontId="13" fillId="0" borderId="0" xfId="0" applyFont="1" applyFill="1" applyBorder="1"/>
    <xf numFmtId="0" fontId="13" fillId="0" borderId="0" xfId="0" applyFont="1" applyFill="1" applyBorder="1" applyAlignment="1">
      <alignment horizontal="left"/>
    </xf>
    <xf numFmtId="0" fontId="1" fillId="0" borderId="0" xfId="0" applyFont="1" applyFill="1" applyBorder="1" applyAlignment="1">
      <alignment horizontal="right"/>
    </xf>
    <xf numFmtId="0" fontId="13" fillId="0" borderId="0" xfId="0" applyFont="1" applyFill="1" applyBorder="1" applyAlignment="1">
      <alignment horizontal="right"/>
    </xf>
    <xf numFmtId="49" fontId="7" fillId="0" borderId="3" xfId="0" applyNumberFormat="1" applyFont="1" applyFill="1" applyBorder="1" applyAlignment="1">
      <alignment horizontal="left" vertical="top" wrapText="1"/>
    </xf>
    <xf numFmtId="49" fontId="10" fillId="0" borderId="3" xfId="0" applyNumberFormat="1" applyFont="1" applyFill="1" applyBorder="1" applyAlignment="1">
      <alignment horizontal="left" vertical="top" wrapText="1"/>
    </xf>
    <xf numFmtId="0" fontId="12" fillId="0" borderId="1" xfId="0" applyNumberFormat="1" applyFont="1" applyFill="1" applyBorder="1" applyAlignment="1">
      <alignment vertical="top" wrapText="1" readingOrder="1"/>
    </xf>
    <xf numFmtId="164" fontId="12" fillId="0" borderId="2" xfId="0" applyNumberFormat="1" applyFont="1" applyFill="1" applyBorder="1" applyAlignment="1">
      <alignment horizontal="right" vertical="center"/>
    </xf>
    <xf numFmtId="49" fontId="12" fillId="0" borderId="2" xfId="0" applyNumberFormat="1" applyFont="1" applyFill="1" applyBorder="1" applyAlignment="1">
      <alignment horizontal="left" vertical="center"/>
    </xf>
    <xf numFmtId="0" fontId="9" fillId="0" borderId="0" xfId="0" applyFont="1" applyFill="1" applyBorder="1"/>
    <xf numFmtId="10" fontId="1" fillId="0" borderId="0" xfId="0" applyNumberFormat="1" applyFont="1" applyFill="1" applyBorder="1"/>
  </cellXfs>
  <cellStyles count="1">
    <cellStyle name="Normal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D3D3D3"/>
      <rgbColor rgb="00FFFFFF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6" Type="http://schemas.openxmlformats.org/officeDocument/2006/relationships/styles" Target="style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theme" Target="theme/theme1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_rels/chart2.xml.rels><?xml version="1.0" encoding="UTF-8" standalone="yes"?>
<Relationships xmlns="http://schemas.openxmlformats.org/package/2006/relationships"><Relationship Id="rId2" Type="http://schemas.microsoft.com/office/2011/relationships/chartColorStyle" Target="colors2.xml"/><Relationship Id="rId1" Type="http://schemas.microsoft.com/office/2011/relationships/chartStyle" Target="style2.xml"/></Relationships>
</file>

<file path=xl/charts/_rels/chart3.xml.rels><?xml version="1.0" encoding="UTF-8" standalone="yes"?>
<Relationships xmlns="http://schemas.openxmlformats.org/package/2006/relationships"><Relationship Id="rId2" Type="http://schemas.microsoft.com/office/2011/relationships/chartColorStyle" Target="colors3.xml"/><Relationship Id="rId1" Type="http://schemas.microsoft.com/office/2011/relationships/chartStyle" Target="style3.xml"/></Relationships>
</file>

<file path=xl/charts/_rels/chart4.xml.rels><?xml version="1.0" encoding="UTF-8" standalone="yes"?>
<Relationships xmlns="http://schemas.openxmlformats.org/package/2006/relationships"><Relationship Id="rId2" Type="http://schemas.microsoft.com/office/2011/relationships/chartColorStyle" Target="colors4.xml"/><Relationship Id="rId1" Type="http://schemas.microsoft.com/office/2011/relationships/chartStyle" Target="style4.xml"/></Relationships>
</file>

<file path=xl/charts/_rels/chart5.xml.rels><?xml version="1.0" encoding="UTF-8" standalone="yes"?>
<Relationships xmlns="http://schemas.openxmlformats.org/package/2006/relationships"><Relationship Id="rId2" Type="http://schemas.microsoft.com/office/2011/relationships/chartColorStyle" Target="colors5.xml"/><Relationship Id="rId1" Type="http://schemas.microsoft.com/office/2011/relationships/chartStyle" Target="style5.xml"/></Relationships>
</file>

<file path=xl/charts/_rels/chart6.xml.rels><?xml version="1.0" encoding="UTF-8" standalone="yes"?>
<Relationships xmlns="http://schemas.openxmlformats.org/package/2006/relationships"><Relationship Id="rId2" Type="http://schemas.microsoft.com/office/2011/relationships/chartColorStyle" Target="colors6.xml"/><Relationship Id="rId1" Type="http://schemas.microsoft.com/office/2011/relationships/chartStyle" Target="style6.xml"/></Relationships>
</file>

<file path=xl/charts/_rels/chart7.xml.rels><?xml version="1.0" encoding="UTF-8" standalone="yes"?>
<Relationships xmlns="http://schemas.openxmlformats.org/package/2006/relationships"><Relationship Id="rId2" Type="http://schemas.microsoft.com/office/2011/relationships/chartColorStyle" Target="colors7.xml"/><Relationship Id="rId1" Type="http://schemas.microsoft.com/office/2011/relationships/chartStyle" Target="style7.xml"/></Relationships>
</file>

<file path=xl/charts/_rels/chart8.xml.rels><?xml version="1.0" encoding="UTF-8" standalone="yes"?>
<Relationships xmlns="http://schemas.openxmlformats.org/package/2006/relationships"><Relationship Id="rId2" Type="http://schemas.microsoft.com/office/2011/relationships/chartColorStyle" Target="colors8.xml"/><Relationship Id="rId1" Type="http://schemas.microsoft.com/office/2011/relationships/chartStyle" Target="style8.xml"/></Relationships>
</file>

<file path=xl/charts/_rels/chart9.xml.rels><?xml version="1.0" encoding="UTF-8" standalone="yes"?>
<Relationships xmlns="http://schemas.openxmlformats.org/package/2006/relationships"><Relationship Id="rId2" Type="http://schemas.microsoft.com/office/2011/relationships/chartColorStyle" Target="colors9.xml"/><Relationship Id="rId1" Type="http://schemas.microsoft.com/office/2011/relationships/chartStyle" Target="style9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/>
              <a:t>Disposition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Disposition!$B$2</c:f>
              <c:strCache>
                <c:ptCount val="1"/>
                <c:pt idx="0">
                  <c:v>Count</c:v>
                </c:pt>
              </c:strCache>
            </c:strRef>
          </c:tx>
          <c:spPr>
            <a:solidFill>
              <a:schemeClr val="accent1"/>
            </a:solidFill>
            <a:ln>
              <a:noFill/>
            </a:ln>
            <a:effectLst/>
          </c:spPr>
          <c:invertIfNegative val="0"/>
          <c:cat>
            <c:strRef>
              <c:f>Disposition!$A$3:$A$6</c:f>
              <c:strCache>
                <c:ptCount val="4"/>
                <c:pt idx="0">
                  <c:v>Closed by Final Board Order</c:v>
                </c:pt>
                <c:pt idx="1">
                  <c:v>Closed by Remedial Plan</c:v>
                </c:pt>
                <c:pt idx="2">
                  <c:v>Closed by Voluntary Surrender</c:v>
                </c:pt>
                <c:pt idx="3">
                  <c:v>Closed with Administrative Penalties</c:v>
                </c:pt>
              </c:strCache>
            </c:strRef>
          </c:cat>
          <c:val>
            <c:numRef>
              <c:f>Disposition!$B$3:$B$6</c:f>
              <c:numCache>
                <c:formatCode>General</c:formatCode>
                <c:ptCount val="4"/>
                <c:pt idx="0">
                  <c:v>57</c:v>
                </c:pt>
                <c:pt idx="1">
                  <c:v>77</c:v>
                </c:pt>
                <c:pt idx="2">
                  <c:v>2</c:v>
                </c:pt>
                <c:pt idx="3">
                  <c:v>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3501-42E5-B8D6-76B80CFEE027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219"/>
        <c:overlap val="-27"/>
        <c:axId val="1239531375"/>
        <c:axId val="1239539695"/>
      </c:barChart>
      <c:catAx>
        <c:axId val="1239531375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239539695"/>
        <c:crosses val="autoZero"/>
        <c:auto val="1"/>
        <c:lblAlgn val="ctr"/>
        <c:lblOffset val="100"/>
        <c:noMultiLvlLbl val="0"/>
      </c:catAx>
      <c:valAx>
        <c:axId val="1239539695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239531375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/>
              <a:t>Source</a:t>
            </a:r>
            <a:r>
              <a:rPr lang="en-US" baseline="0"/>
              <a:t> of Complaint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'Source of Complaint'!$B$2</c:f>
              <c:strCache>
                <c:ptCount val="1"/>
                <c:pt idx="0">
                  <c:v>Count</c:v>
                </c:pt>
              </c:strCache>
            </c:strRef>
          </c:tx>
          <c:spPr>
            <a:solidFill>
              <a:schemeClr val="accent1"/>
            </a:solidFill>
            <a:ln>
              <a:noFill/>
            </a:ln>
            <a:effectLst/>
          </c:spPr>
          <c:invertIfNegative val="0"/>
          <c:cat>
            <c:strRef>
              <c:f>'Source of Complaint'!$A$3:$A$7</c:f>
              <c:strCache>
                <c:ptCount val="5"/>
                <c:pt idx="0">
                  <c:v>Initiated by Board</c:v>
                </c:pt>
                <c:pt idx="1">
                  <c:v>Other agency</c:v>
                </c:pt>
                <c:pt idx="2">
                  <c:v>Public</c:v>
                </c:pt>
                <c:pt idx="3">
                  <c:v>Self-report of hospitalization</c:v>
                </c:pt>
                <c:pt idx="4">
                  <c:v>Blank*</c:v>
                </c:pt>
              </c:strCache>
            </c:strRef>
          </c:cat>
          <c:val>
            <c:numRef>
              <c:f>'Source of Complaint'!$B$3:$B$7</c:f>
              <c:numCache>
                <c:formatCode>General</c:formatCode>
                <c:ptCount val="5"/>
                <c:pt idx="0">
                  <c:v>5</c:v>
                </c:pt>
                <c:pt idx="1">
                  <c:v>2</c:v>
                </c:pt>
                <c:pt idx="2">
                  <c:v>114</c:v>
                </c:pt>
                <c:pt idx="3">
                  <c:v>13</c:v>
                </c:pt>
                <c:pt idx="4">
                  <c:v>4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E62A-479C-9072-055B9D93EDEA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219"/>
        <c:overlap val="-27"/>
        <c:axId val="1355354783"/>
        <c:axId val="1355355615"/>
      </c:barChart>
      <c:catAx>
        <c:axId val="1355354783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355355615"/>
        <c:crosses val="autoZero"/>
        <c:auto val="1"/>
        <c:lblAlgn val="ctr"/>
        <c:lblOffset val="100"/>
        <c:noMultiLvlLbl val="0"/>
      </c:catAx>
      <c:valAx>
        <c:axId val="1355355615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355354783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/>
              <a:t>Highest Level of Anesthesia</a:t>
            </a:r>
            <a:r>
              <a:rPr lang="en-US" baseline="0"/>
              <a:t> Permit</a:t>
            </a:r>
            <a:endParaRPr lang="en-US"/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'Highest Level of Sedation'!$B$2</c:f>
              <c:strCache>
                <c:ptCount val="1"/>
                <c:pt idx="0">
                  <c:v>Count</c:v>
                </c:pt>
              </c:strCache>
            </c:strRef>
          </c:tx>
          <c:spPr>
            <a:solidFill>
              <a:schemeClr val="accent1"/>
            </a:solidFill>
            <a:ln>
              <a:noFill/>
            </a:ln>
            <a:effectLst/>
          </c:spPr>
          <c:invertIfNegative val="0"/>
          <c:cat>
            <c:strRef>
              <c:f>'Highest Level of Sedation'!$A$3:$A$8</c:f>
              <c:strCache>
                <c:ptCount val="6"/>
                <c:pt idx="0">
                  <c:v>Level 1</c:v>
                </c:pt>
                <c:pt idx="1">
                  <c:v>Level 2</c:v>
                </c:pt>
                <c:pt idx="2">
                  <c:v>Level 3</c:v>
                </c:pt>
                <c:pt idx="3">
                  <c:v>Level 4</c:v>
                </c:pt>
                <c:pt idx="4">
                  <c:v>Nitrous</c:v>
                </c:pt>
                <c:pt idx="5">
                  <c:v>Blank*</c:v>
                </c:pt>
              </c:strCache>
            </c:strRef>
          </c:cat>
          <c:val>
            <c:numRef>
              <c:f>'Highest Level of Sedation'!$B$3:$B$8</c:f>
              <c:numCache>
                <c:formatCode>General</c:formatCode>
                <c:ptCount val="6"/>
                <c:pt idx="0">
                  <c:v>50</c:v>
                </c:pt>
                <c:pt idx="1">
                  <c:v>11</c:v>
                </c:pt>
                <c:pt idx="2">
                  <c:v>12</c:v>
                </c:pt>
                <c:pt idx="3">
                  <c:v>10</c:v>
                </c:pt>
                <c:pt idx="4">
                  <c:v>33</c:v>
                </c:pt>
                <c:pt idx="5">
                  <c:v>26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57AF-47F7-B8E3-913BA31CF6B5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219"/>
        <c:overlap val="-27"/>
        <c:axId val="1355270319"/>
        <c:axId val="1355267823"/>
      </c:barChart>
      <c:catAx>
        <c:axId val="1355270319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355267823"/>
        <c:crosses val="autoZero"/>
        <c:auto val="1"/>
        <c:lblAlgn val="ctr"/>
        <c:lblOffset val="100"/>
        <c:noMultiLvlLbl val="0"/>
      </c:catAx>
      <c:valAx>
        <c:axId val="1355267823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355270319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/>
              <a:t>Patient ASA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ASA!$B$2</c:f>
              <c:strCache>
                <c:ptCount val="1"/>
                <c:pt idx="0">
                  <c:v>Count</c:v>
                </c:pt>
              </c:strCache>
            </c:strRef>
          </c:tx>
          <c:spPr>
            <a:solidFill>
              <a:schemeClr val="accent1"/>
            </a:solidFill>
            <a:ln>
              <a:noFill/>
            </a:ln>
            <a:effectLst/>
          </c:spPr>
          <c:invertIfNegative val="0"/>
          <c:cat>
            <c:strRef>
              <c:f>ASA!$A$3:$A$6</c:f>
              <c:strCache>
                <c:ptCount val="4"/>
                <c:pt idx="0">
                  <c:v>ASA I</c:v>
                </c:pt>
                <c:pt idx="1">
                  <c:v>ASA II</c:v>
                </c:pt>
                <c:pt idx="2">
                  <c:v>ASA III</c:v>
                </c:pt>
                <c:pt idx="3">
                  <c:v>Blank*</c:v>
                </c:pt>
              </c:strCache>
            </c:strRef>
          </c:cat>
          <c:val>
            <c:numRef>
              <c:f>ASA!$B$3:$B$6</c:f>
              <c:numCache>
                <c:formatCode>General</c:formatCode>
                <c:ptCount val="4"/>
                <c:pt idx="0">
                  <c:v>43</c:v>
                </c:pt>
                <c:pt idx="1">
                  <c:v>79</c:v>
                </c:pt>
                <c:pt idx="2">
                  <c:v>16</c:v>
                </c:pt>
                <c:pt idx="3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6392-49A1-89DD-C829AD5520A0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219"/>
        <c:overlap val="-27"/>
        <c:axId val="1355356031"/>
        <c:axId val="1355346047"/>
      </c:barChart>
      <c:catAx>
        <c:axId val="1355356031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355346047"/>
        <c:crosses val="autoZero"/>
        <c:auto val="1"/>
        <c:lblAlgn val="ctr"/>
        <c:lblOffset val="100"/>
        <c:noMultiLvlLbl val="0"/>
      </c:catAx>
      <c:valAx>
        <c:axId val="1355346047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355356031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/>
              <a:t>Location of Treatment</a:t>
            </a:r>
            <a:r>
              <a:rPr lang="en-US" baseline="0"/>
              <a:t> Investigated</a:t>
            </a:r>
            <a:endParaRPr lang="en-US"/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'Treatment Location'!$B$2</c:f>
              <c:strCache>
                <c:ptCount val="1"/>
                <c:pt idx="0">
                  <c:v>Count </c:v>
                </c:pt>
              </c:strCache>
            </c:strRef>
          </c:tx>
          <c:spPr>
            <a:solidFill>
              <a:schemeClr val="accent1"/>
            </a:solidFill>
            <a:ln>
              <a:noFill/>
            </a:ln>
            <a:effectLst/>
          </c:spPr>
          <c:invertIfNegative val="0"/>
          <c:cat>
            <c:strRef>
              <c:f>'Treatment Location'!$A$3:$A$6</c:f>
              <c:strCache>
                <c:ptCount val="4"/>
                <c:pt idx="0">
                  <c:v>Hospital</c:v>
                </c:pt>
                <c:pt idx="1">
                  <c:v>Office of another dentist</c:v>
                </c:pt>
                <c:pt idx="2">
                  <c:v>Respondent's dental office</c:v>
                </c:pt>
                <c:pt idx="3">
                  <c:v>Blank*</c:v>
                </c:pt>
              </c:strCache>
            </c:strRef>
          </c:cat>
          <c:val>
            <c:numRef>
              <c:f>'Treatment Location'!$B$3:$B$6</c:f>
              <c:numCache>
                <c:formatCode>General</c:formatCode>
                <c:ptCount val="4"/>
                <c:pt idx="0">
                  <c:v>1</c:v>
                </c:pt>
                <c:pt idx="1">
                  <c:v>13</c:v>
                </c:pt>
                <c:pt idx="2">
                  <c:v>124</c:v>
                </c:pt>
                <c:pt idx="3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28F8-4A1E-B251-905232291350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219"/>
        <c:overlap val="-27"/>
        <c:axId val="114170431"/>
        <c:axId val="114171263"/>
      </c:barChart>
      <c:catAx>
        <c:axId val="114170431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14171263"/>
        <c:crosses val="autoZero"/>
        <c:auto val="1"/>
        <c:lblAlgn val="ctr"/>
        <c:lblOffset val="100"/>
        <c:noMultiLvlLbl val="0"/>
      </c:catAx>
      <c:valAx>
        <c:axId val="114171263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14170431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/>
              <a:t>Nitrous Oxide Administered - Respondent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'N02'!$B$2</c:f>
              <c:strCache>
                <c:ptCount val="1"/>
                <c:pt idx="0">
                  <c:v>Count</c:v>
                </c:pt>
              </c:strCache>
            </c:strRef>
          </c:tx>
          <c:spPr>
            <a:solidFill>
              <a:schemeClr val="accent1"/>
            </a:solidFill>
            <a:ln>
              <a:noFill/>
            </a:ln>
            <a:effectLst/>
          </c:spPr>
          <c:invertIfNegative val="0"/>
          <c:cat>
            <c:strRef>
              <c:f>'N02'!$A$3:$A$6</c:f>
              <c:strCache>
                <c:ptCount val="4"/>
                <c:pt idx="0">
                  <c:v>No - nitrous oxide was NOT provided to this patient</c:v>
                </c:pt>
                <c:pt idx="1">
                  <c:v>Yes - associated complication</c:v>
                </c:pt>
                <c:pt idx="2">
                  <c:v>Yes - no complication</c:v>
                </c:pt>
                <c:pt idx="3">
                  <c:v>Blank*</c:v>
                </c:pt>
              </c:strCache>
            </c:strRef>
          </c:cat>
          <c:val>
            <c:numRef>
              <c:f>'N02'!$B$3:$B$6</c:f>
              <c:numCache>
                <c:formatCode>General</c:formatCode>
                <c:ptCount val="4"/>
                <c:pt idx="0">
                  <c:v>112</c:v>
                </c:pt>
                <c:pt idx="1">
                  <c:v>2</c:v>
                </c:pt>
                <c:pt idx="2">
                  <c:v>24</c:v>
                </c:pt>
                <c:pt idx="3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C3FF-46FF-86FD-E01F19387FD9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219"/>
        <c:overlap val="-27"/>
        <c:axId val="119724431"/>
        <c:axId val="119717359"/>
      </c:barChart>
      <c:catAx>
        <c:axId val="119724431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19717359"/>
        <c:crosses val="autoZero"/>
        <c:auto val="1"/>
        <c:lblAlgn val="ctr"/>
        <c:lblOffset val="100"/>
        <c:noMultiLvlLbl val="0"/>
      </c:catAx>
      <c:valAx>
        <c:axId val="119717359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19724431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7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/>
              <a:t>Local Anesthesia Administered</a:t>
            </a:r>
            <a:r>
              <a:rPr lang="en-US" baseline="0"/>
              <a:t> - Respondent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Local!$B$2</c:f>
              <c:strCache>
                <c:ptCount val="1"/>
                <c:pt idx="0">
                  <c:v>Count</c:v>
                </c:pt>
              </c:strCache>
            </c:strRef>
          </c:tx>
          <c:spPr>
            <a:solidFill>
              <a:schemeClr val="accent1"/>
            </a:solidFill>
            <a:ln>
              <a:noFill/>
            </a:ln>
            <a:effectLst/>
          </c:spPr>
          <c:invertIfNegative val="0"/>
          <c:cat>
            <c:strRef>
              <c:f>Local!$A$3:$A$6</c:f>
              <c:strCache>
                <c:ptCount val="4"/>
                <c:pt idx="0">
                  <c:v>Yes - associated complication</c:v>
                </c:pt>
                <c:pt idx="1">
                  <c:v>Yes - no complication</c:v>
                </c:pt>
                <c:pt idx="2">
                  <c:v>No - local anesthesia was NOT provided to this patient</c:v>
                </c:pt>
                <c:pt idx="3">
                  <c:v>Blank*</c:v>
                </c:pt>
              </c:strCache>
            </c:strRef>
          </c:cat>
          <c:val>
            <c:numRef>
              <c:f>Local!$B$3:$B$6</c:f>
              <c:numCache>
                <c:formatCode>General</c:formatCode>
                <c:ptCount val="4"/>
                <c:pt idx="0">
                  <c:v>1</c:v>
                </c:pt>
                <c:pt idx="1">
                  <c:v>136</c:v>
                </c:pt>
                <c:pt idx="2">
                  <c:v>1</c:v>
                </c:pt>
                <c:pt idx="3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E1B2-45A7-9144-F74D9866973C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219"/>
        <c:overlap val="-27"/>
        <c:axId val="126874879"/>
        <c:axId val="126867807"/>
      </c:barChart>
      <c:catAx>
        <c:axId val="126874879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26867807"/>
        <c:crosses val="autoZero"/>
        <c:auto val="1"/>
        <c:lblAlgn val="ctr"/>
        <c:lblOffset val="100"/>
        <c:noMultiLvlLbl val="0"/>
      </c:catAx>
      <c:valAx>
        <c:axId val="126867807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26874879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8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/>
              <a:t>Was</a:t>
            </a:r>
            <a:r>
              <a:rPr lang="en-US" baseline="0"/>
              <a:t> Sedation or General Anesthesia Provided</a:t>
            </a:r>
            <a:endParaRPr lang="en-US"/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'General Anesthesia'!$B$2</c:f>
              <c:strCache>
                <c:ptCount val="1"/>
                <c:pt idx="0">
                  <c:v>Count</c:v>
                </c:pt>
              </c:strCache>
            </c:strRef>
          </c:tx>
          <c:spPr>
            <a:solidFill>
              <a:schemeClr val="accent1"/>
            </a:solidFill>
            <a:ln>
              <a:noFill/>
            </a:ln>
            <a:effectLst/>
          </c:spPr>
          <c:invertIfNegative val="0"/>
          <c:cat>
            <c:strRef>
              <c:f>'General Anesthesia'!$A$3:$A$6</c:f>
              <c:strCache>
                <c:ptCount val="4"/>
                <c:pt idx="0">
                  <c:v>No - sedation or general anesthesia were NOT provided to this patient</c:v>
                </c:pt>
                <c:pt idx="1">
                  <c:v>Yes - associated complication</c:v>
                </c:pt>
                <c:pt idx="2">
                  <c:v>Yes - no complication</c:v>
                </c:pt>
                <c:pt idx="3">
                  <c:v>Blank*</c:v>
                </c:pt>
              </c:strCache>
            </c:strRef>
          </c:cat>
          <c:val>
            <c:numRef>
              <c:f>'General Anesthesia'!$B$3:$B$6</c:f>
              <c:numCache>
                <c:formatCode>General</c:formatCode>
                <c:ptCount val="4"/>
                <c:pt idx="0">
                  <c:v>106</c:v>
                </c:pt>
                <c:pt idx="1">
                  <c:v>4</c:v>
                </c:pt>
                <c:pt idx="2">
                  <c:v>28</c:v>
                </c:pt>
                <c:pt idx="3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75F9-4F41-AC10-0E74A285E262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219"/>
        <c:overlap val="-27"/>
        <c:axId val="114180831"/>
        <c:axId val="114168351"/>
      </c:barChart>
      <c:catAx>
        <c:axId val="114180831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14168351"/>
        <c:crosses val="autoZero"/>
        <c:auto val="1"/>
        <c:lblAlgn val="ctr"/>
        <c:lblOffset val="100"/>
        <c:noMultiLvlLbl val="0"/>
      </c:catAx>
      <c:valAx>
        <c:axId val="114168351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14180831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9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/>
              <a:t>Anesthesia vs.</a:t>
            </a:r>
            <a:r>
              <a:rPr lang="en-US" baseline="0"/>
              <a:t> Non-Anesthesia Cases</a:t>
            </a:r>
          </a:p>
          <a:p>
            <a:pPr>
              <a:defRPr/>
            </a:pPr>
            <a:r>
              <a:rPr lang="en-US" baseline="0"/>
              <a:t>FY2024Q4 - FY2025Q3</a:t>
            </a:r>
            <a:endParaRPr lang="en-US"/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pieChart>
        <c:varyColors val="1"/>
        <c:ser>
          <c:idx val="0"/>
          <c:order val="0"/>
          <c:tx>
            <c:strRef>
              <c:f>Annual!$B$3</c:f>
              <c:strCache>
                <c:ptCount val="1"/>
                <c:pt idx="0">
                  <c:v>Number</c:v>
                </c:pt>
              </c:strCache>
            </c:strRef>
          </c:tx>
          <c:dPt>
            <c:idx val="0"/>
            <c:bubble3D val="0"/>
            <c:spPr>
              <a:solidFill>
                <a:schemeClr val="accent1"/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1-7F9D-41D6-A079-EF0771DBB003}"/>
              </c:ext>
            </c:extLst>
          </c:dPt>
          <c:dPt>
            <c:idx val="1"/>
            <c:bubble3D val="0"/>
            <c:spPr>
              <a:solidFill>
                <a:schemeClr val="accent2"/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3-7F9D-41D6-A079-EF0771DBB003}"/>
              </c:ext>
            </c:extLst>
          </c:dPt>
          <c:cat>
            <c:strRef>
              <c:f>Annual!$A$4:$A$5</c:f>
              <c:strCache>
                <c:ptCount val="2"/>
                <c:pt idx="0">
                  <c:v>Anesthesia-Related Cases</c:v>
                </c:pt>
                <c:pt idx="1">
                  <c:v>Non-Anesthesia-Related Cases</c:v>
                </c:pt>
              </c:strCache>
            </c:strRef>
          </c:cat>
          <c:val>
            <c:numRef>
              <c:f>Annual!$B$4:$B$5</c:f>
              <c:numCache>
                <c:formatCode>General</c:formatCode>
                <c:ptCount val="2"/>
                <c:pt idx="0">
                  <c:v>138</c:v>
                </c:pt>
                <c:pt idx="1">
                  <c:v>68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DF6D-4AF0-A46D-9676559AC541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1"/>
        </c:dLbls>
        <c:firstSliceAng val="0"/>
      </c:pieChart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3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4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5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6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7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8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9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2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3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4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5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6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7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8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9.xml><?xml version="1.0" encoding="utf-8"?>
<cs:chartStyle xmlns:cs="http://schemas.microsoft.com/office/drawing/2012/chartStyle" xmlns:a="http://schemas.openxmlformats.org/drawingml/2006/main" id="25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ln w="19050">
        <a:solidFill>
          <a:schemeClr val="lt1"/>
        </a:solidFill>
      </a:ln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ln w="25400">
        <a:solidFill>
          <a:schemeClr val="lt1"/>
        </a:solidFill>
      </a:ln>
    </cs:spPr>
  </cs:dataPoint3D>
  <cs:dataPointLine>
    <cs:lnRef idx="0">
      <cs:styleClr val="auto"/>
    </cs:lnRef>
    <cs:fillRef idx="0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chart" Target="../charts/chart2.xml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chart" Target="../charts/chart3.xml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chart" Target="../charts/chart4.xml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chart" Target="../charts/chart5.xml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chart" Target="../charts/chart6.xml"/></Relationships>
</file>

<file path=xl/drawings/_rels/drawing7.xml.rels><?xml version="1.0" encoding="UTF-8" standalone="yes"?>
<Relationships xmlns="http://schemas.openxmlformats.org/package/2006/relationships"><Relationship Id="rId1" Type="http://schemas.openxmlformats.org/officeDocument/2006/relationships/chart" Target="../charts/chart7.xml"/></Relationships>
</file>

<file path=xl/drawings/_rels/drawing8.xml.rels><?xml version="1.0" encoding="UTF-8" standalone="yes"?>
<Relationships xmlns="http://schemas.openxmlformats.org/package/2006/relationships"><Relationship Id="rId1" Type="http://schemas.openxmlformats.org/officeDocument/2006/relationships/chart" Target="../charts/chart8.xml"/></Relationships>
</file>

<file path=xl/drawings/_rels/drawing9.xml.rels><?xml version="1.0" encoding="UTF-8" standalone="yes"?>
<Relationships xmlns="http://schemas.openxmlformats.org/package/2006/relationships"><Relationship Id="rId1" Type="http://schemas.openxmlformats.org/officeDocument/2006/relationships/chart" Target="../charts/chart9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2</xdr:col>
      <xdr:colOff>353523</xdr:colOff>
      <xdr:row>1</xdr:row>
      <xdr:rowOff>22346</xdr:rowOff>
    </xdr:from>
    <xdr:to>
      <xdr:col>9</xdr:col>
      <xdr:colOff>386494</xdr:colOff>
      <xdr:row>16</xdr:row>
      <xdr:rowOff>72902</xdr:rowOff>
    </xdr:to>
    <xdr:graphicFrame macro="">
      <xdr:nvGraphicFramePr>
        <xdr:cNvPr id="3" name="Chart 2">
          <a:extLst>
            <a:ext uri="{FF2B5EF4-FFF2-40B4-BE49-F238E27FC236}">
              <a16:creationId xmlns:a16="http://schemas.microsoft.com/office/drawing/2014/main" id="{00000000-0008-0000-0400-000003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3</xdr:col>
      <xdr:colOff>54769</xdr:colOff>
      <xdr:row>1</xdr:row>
      <xdr:rowOff>21430</xdr:rowOff>
    </xdr:from>
    <xdr:to>
      <xdr:col>10</xdr:col>
      <xdr:colOff>92869</xdr:colOff>
      <xdr:row>16</xdr:row>
      <xdr:rowOff>50005</xdr:rowOff>
    </xdr:to>
    <xdr:graphicFrame macro="">
      <xdr:nvGraphicFramePr>
        <xdr:cNvPr id="3" name="Chart 2">
          <a:extLst>
            <a:ext uri="{FF2B5EF4-FFF2-40B4-BE49-F238E27FC236}">
              <a16:creationId xmlns:a16="http://schemas.microsoft.com/office/drawing/2014/main" id="{00000000-0008-0000-0500-000003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2</xdr:col>
      <xdr:colOff>392906</xdr:colOff>
      <xdr:row>1</xdr:row>
      <xdr:rowOff>7143</xdr:rowOff>
    </xdr:from>
    <xdr:to>
      <xdr:col>9</xdr:col>
      <xdr:colOff>431006</xdr:colOff>
      <xdr:row>16</xdr:row>
      <xdr:rowOff>35718</xdr:rowOff>
    </xdr:to>
    <xdr:graphicFrame macro="">
      <xdr:nvGraphicFramePr>
        <xdr:cNvPr id="3" name="Chart 2">
          <a:extLst>
            <a:ext uri="{FF2B5EF4-FFF2-40B4-BE49-F238E27FC236}">
              <a16:creationId xmlns:a16="http://schemas.microsoft.com/office/drawing/2014/main" id="{00000000-0008-0000-0600-000003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>
    <xdr:from>
      <xdr:col>3</xdr:col>
      <xdr:colOff>559593</xdr:colOff>
      <xdr:row>1</xdr:row>
      <xdr:rowOff>21430</xdr:rowOff>
    </xdr:from>
    <xdr:to>
      <xdr:col>10</xdr:col>
      <xdr:colOff>597693</xdr:colOff>
      <xdr:row>16</xdr:row>
      <xdr:rowOff>50005</xdr:rowOff>
    </xdr:to>
    <xdr:graphicFrame macro="">
      <xdr:nvGraphicFramePr>
        <xdr:cNvPr id="3" name="Chart 2">
          <a:extLst>
            <a:ext uri="{FF2B5EF4-FFF2-40B4-BE49-F238E27FC236}">
              <a16:creationId xmlns:a16="http://schemas.microsoft.com/office/drawing/2014/main" id="{00000000-0008-0000-0700-000003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>
    <xdr:from>
      <xdr:col>2</xdr:col>
      <xdr:colOff>554831</xdr:colOff>
      <xdr:row>1</xdr:row>
      <xdr:rowOff>45243</xdr:rowOff>
    </xdr:from>
    <xdr:to>
      <xdr:col>9</xdr:col>
      <xdr:colOff>592931</xdr:colOff>
      <xdr:row>16</xdr:row>
      <xdr:rowOff>73818</xdr:rowOff>
    </xdr:to>
    <xdr:graphicFrame macro="">
      <xdr:nvGraphicFramePr>
        <xdr:cNvPr id="2" name="Chart 1">
          <a:extLst>
            <a:ext uri="{FF2B5EF4-FFF2-40B4-BE49-F238E27FC236}">
              <a16:creationId xmlns:a16="http://schemas.microsoft.com/office/drawing/2014/main" id="{00000000-0008-0000-0800-000002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>
    <xdr:from>
      <xdr:col>2</xdr:col>
      <xdr:colOff>297656</xdr:colOff>
      <xdr:row>1</xdr:row>
      <xdr:rowOff>16668</xdr:rowOff>
    </xdr:from>
    <xdr:to>
      <xdr:col>9</xdr:col>
      <xdr:colOff>335756</xdr:colOff>
      <xdr:row>16</xdr:row>
      <xdr:rowOff>45243</xdr:rowOff>
    </xdr:to>
    <xdr:graphicFrame macro="">
      <xdr:nvGraphicFramePr>
        <xdr:cNvPr id="3" name="Chart 2">
          <a:extLst>
            <a:ext uri="{FF2B5EF4-FFF2-40B4-BE49-F238E27FC236}">
              <a16:creationId xmlns:a16="http://schemas.microsoft.com/office/drawing/2014/main" id="{00000000-0008-0000-0900-000003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>
    <xdr:from>
      <xdr:col>2</xdr:col>
      <xdr:colOff>526255</xdr:colOff>
      <xdr:row>1</xdr:row>
      <xdr:rowOff>11905</xdr:rowOff>
    </xdr:from>
    <xdr:to>
      <xdr:col>9</xdr:col>
      <xdr:colOff>564355</xdr:colOff>
      <xdr:row>15</xdr:row>
      <xdr:rowOff>78580</xdr:rowOff>
    </xdr:to>
    <xdr:graphicFrame macro="">
      <xdr:nvGraphicFramePr>
        <xdr:cNvPr id="3" name="Chart 2">
          <a:extLst>
            <a:ext uri="{FF2B5EF4-FFF2-40B4-BE49-F238E27FC236}">
              <a16:creationId xmlns:a16="http://schemas.microsoft.com/office/drawing/2014/main" id="{00000000-0008-0000-0A00-000003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>
    <xdr:from>
      <xdr:col>2</xdr:col>
      <xdr:colOff>326231</xdr:colOff>
      <xdr:row>1</xdr:row>
      <xdr:rowOff>16668</xdr:rowOff>
    </xdr:from>
    <xdr:to>
      <xdr:col>9</xdr:col>
      <xdr:colOff>364331</xdr:colOff>
      <xdr:row>16</xdr:row>
      <xdr:rowOff>45243</xdr:rowOff>
    </xdr:to>
    <xdr:graphicFrame macro="">
      <xdr:nvGraphicFramePr>
        <xdr:cNvPr id="3" name="Chart 2">
          <a:extLst>
            <a:ext uri="{FF2B5EF4-FFF2-40B4-BE49-F238E27FC236}">
              <a16:creationId xmlns:a16="http://schemas.microsoft.com/office/drawing/2014/main" id="{00000000-0008-0000-0B00-000003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9.xml><?xml version="1.0" encoding="utf-8"?>
<xdr:wsDr xmlns:xdr="http://schemas.openxmlformats.org/drawingml/2006/spreadsheetDrawing" xmlns:a="http://schemas.openxmlformats.org/drawingml/2006/main">
  <xdr:twoCellAnchor>
    <xdr:from>
      <xdr:col>3</xdr:col>
      <xdr:colOff>495300</xdr:colOff>
      <xdr:row>2</xdr:row>
      <xdr:rowOff>152400</xdr:rowOff>
    </xdr:from>
    <xdr:to>
      <xdr:col>11</xdr:col>
      <xdr:colOff>190500</xdr:colOff>
      <xdr:row>17</xdr:row>
      <xdr:rowOff>152400</xdr:rowOff>
    </xdr:to>
    <xdr:graphicFrame macro="">
      <xdr:nvGraphicFramePr>
        <xdr:cNvPr id="3" name="Chart 2">
          <a:extLst>
            <a:ext uri="{FF2B5EF4-FFF2-40B4-BE49-F238E27FC236}">
              <a16:creationId xmlns:a16="http://schemas.microsoft.com/office/drawing/2014/main" id="{ADF26A44-45FF-445D-BAB9-7DB1A15202F8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4.xml"/></Relationships>
</file>

<file path=xl/worksheets/_rels/sheet10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2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6.xml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7.xml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8.xml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9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U139"/>
  <sheetViews>
    <sheetView tabSelected="1" workbookViewId="0">
      <selection activeCell="E5" sqref="E5"/>
    </sheetView>
  </sheetViews>
  <sheetFormatPr defaultColWidth="9.109375" defaultRowHeight="14.4" x14ac:dyDescent="0.25"/>
  <cols>
    <col min="1" max="3" width="13.88671875" style="14" customWidth="1"/>
    <col min="4" max="4" width="8.109375" style="18" customWidth="1"/>
    <col min="5" max="5" width="23.109375" style="14" customWidth="1"/>
    <col min="6" max="6" width="13.77734375" style="14" customWidth="1"/>
    <col min="7" max="7" width="27.44140625" style="14" customWidth="1"/>
    <col min="8" max="8" width="14.109375" style="14" customWidth="1"/>
    <col min="9" max="9" width="9.77734375" style="14" customWidth="1"/>
    <col min="10" max="13" width="13.77734375" style="14" customWidth="1"/>
    <col min="14" max="14" width="17.109375" style="14" customWidth="1"/>
    <col min="15" max="15" width="16.88671875" style="14" customWidth="1"/>
    <col min="16" max="18" width="13.77734375" style="14" customWidth="1"/>
    <col min="19" max="16384" width="9.109375" style="14"/>
  </cols>
  <sheetData>
    <row r="1" spans="1:18" s="10" customFormat="1" ht="57.6" x14ac:dyDescent="0.3">
      <c r="A1" s="9" t="s">
        <v>38</v>
      </c>
      <c r="B1" s="9" t="s">
        <v>39</v>
      </c>
      <c r="C1" s="9" t="s">
        <v>40</v>
      </c>
      <c r="D1" s="37" t="s">
        <v>65</v>
      </c>
      <c r="E1" s="8" t="s">
        <v>0</v>
      </c>
      <c r="F1" s="8" t="s">
        <v>1</v>
      </c>
      <c r="G1" s="8" t="s">
        <v>2</v>
      </c>
      <c r="H1" s="8" t="s">
        <v>3</v>
      </c>
      <c r="I1" s="8" t="s">
        <v>4</v>
      </c>
      <c r="J1" s="8" t="s">
        <v>5</v>
      </c>
      <c r="K1" s="8" t="s">
        <v>6</v>
      </c>
      <c r="L1" s="8" t="s">
        <v>7</v>
      </c>
      <c r="M1" s="8" t="s">
        <v>8</v>
      </c>
      <c r="N1" s="8" t="s">
        <v>9</v>
      </c>
      <c r="O1" s="8" t="s">
        <v>10</v>
      </c>
      <c r="P1" s="8" t="s">
        <v>11</v>
      </c>
      <c r="Q1" s="8" t="s">
        <v>12</v>
      </c>
      <c r="R1" s="8" t="s">
        <v>13</v>
      </c>
    </row>
    <row r="2" spans="1:18" ht="37.950000000000003" customHeight="1" x14ac:dyDescent="0.3">
      <c r="A2" s="13">
        <v>44887</v>
      </c>
      <c r="B2" s="12" t="s">
        <v>41</v>
      </c>
      <c r="C2" s="13">
        <v>45604</v>
      </c>
      <c r="D2" s="17">
        <v>717</v>
      </c>
      <c r="E2" s="11" t="s">
        <v>36</v>
      </c>
      <c r="F2" s="11" t="s">
        <v>16</v>
      </c>
      <c r="G2" s="11" t="s">
        <v>15</v>
      </c>
      <c r="H2" s="11" t="s">
        <v>16</v>
      </c>
      <c r="I2" s="11" t="s">
        <v>35</v>
      </c>
      <c r="J2" s="11" t="s">
        <v>26</v>
      </c>
      <c r="K2" s="11">
        <v>69</v>
      </c>
      <c r="L2" s="11" t="s">
        <v>19</v>
      </c>
      <c r="M2" s="11" t="s">
        <v>23</v>
      </c>
      <c r="N2" s="11" t="s">
        <v>30</v>
      </c>
      <c r="O2" s="11"/>
      <c r="P2" s="11" t="s">
        <v>20</v>
      </c>
      <c r="Q2" s="11" t="s">
        <v>21</v>
      </c>
      <c r="R2" s="11" t="s">
        <v>21</v>
      </c>
    </row>
    <row r="3" spans="1:18" ht="37.950000000000003" customHeight="1" x14ac:dyDescent="0.3">
      <c r="A3" s="13">
        <v>44949</v>
      </c>
      <c r="B3" s="12" t="s">
        <v>42</v>
      </c>
      <c r="C3" s="13">
        <v>45604</v>
      </c>
      <c r="D3" s="17">
        <v>655</v>
      </c>
      <c r="E3" s="11" t="s">
        <v>25</v>
      </c>
      <c r="F3" s="11" t="s">
        <v>14</v>
      </c>
      <c r="G3" s="11" t="s">
        <v>15</v>
      </c>
      <c r="H3" s="11" t="s">
        <v>16</v>
      </c>
      <c r="I3" s="11" t="s">
        <v>17</v>
      </c>
      <c r="J3" s="11" t="s">
        <v>18</v>
      </c>
      <c r="K3" s="11">
        <v>41</v>
      </c>
      <c r="L3" s="11" t="s">
        <v>19</v>
      </c>
      <c r="M3" s="11"/>
      <c r="N3" s="11"/>
      <c r="O3" s="11"/>
      <c r="P3" s="11" t="s">
        <v>20</v>
      </c>
      <c r="Q3" s="11" t="s">
        <v>21</v>
      </c>
      <c r="R3" s="11" t="s">
        <v>22</v>
      </c>
    </row>
    <row r="4" spans="1:18" ht="37.950000000000003" customHeight="1" x14ac:dyDescent="0.3">
      <c r="A4" s="13">
        <v>44984</v>
      </c>
      <c r="B4" s="12" t="s">
        <v>41</v>
      </c>
      <c r="C4" s="13">
        <v>45604</v>
      </c>
      <c r="D4" s="17">
        <v>620</v>
      </c>
      <c r="E4" s="11" t="s">
        <v>25</v>
      </c>
      <c r="F4" s="11"/>
      <c r="G4" s="11" t="s">
        <v>15</v>
      </c>
      <c r="H4" s="11"/>
      <c r="I4" s="11" t="s">
        <v>17</v>
      </c>
      <c r="J4" s="11" t="s">
        <v>26</v>
      </c>
      <c r="K4" s="11">
        <v>53</v>
      </c>
      <c r="L4" s="11" t="s">
        <v>19</v>
      </c>
      <c r="M4" s="11"/>
      <c r="N4" s="11"/>
      <c r="O4" s="11"/>
      <c r="P4" s="11" t="s">
        <v>20</v>
      </c>
      <c r="Q4" s="11" t="s">
        <v>21</v>
      </c>
      <c r="R4" s="11" t="s">
        <v>22</v>
      </c>
    </row>
    <row r="5" spans="1:18" ht="37.950000000000003" customHeight="1" x14ac:dyDescent="0.3">
      <c r="A5" s="13">
        <v>44988</v>
      </c>
      <c r="B5" s="12" t="s">
        <v>41</v>
      </c>
      <c r="C5" s="13">
        <v>45604</v>
      </c>
      <c r="D5" s="17">
        <v>616</v>
      </c>
      <c r="E5" s="11"/>
      <c r="F5" s="11"/>
      <c r="G5" s="11"/>
      <c r="H5" s="11"/>
      <c r="I5" s="11"/>
      <c r="J5" s="11" t="s">
        <v>18</v>
      </c>
      <c r="K5" s="11">
        <v>32</v>
      </c>
      <c r="L5" s="11" t="s">
        <v>19</v>
      </c>
      <c r="M5" s="11" t="s">
        <v>23</v>
      </c>
      <c r="N5" s="11" t="s">
        <v>24</v>
      </c>
      <c r="O5" s="11"/>
      <c r="P5" s="11" t="s">
        <v>20</v>
      </c>
      <c r="Q5" s="11" t="s">
        <v>21</v>
      </c>
      <c r="R5" s="11" t="s">
        <v>21</v>
      </c>
    </row>
    <row r="6" spans="1:18" ht="37.950000000000003" customHeight="1" x14ac:dyDescent="0.3">
      <c r="A6" s="13">
        <v>44995</v>
      </c>
      <c r="B6" s="12" t="s">
        <v>41</v>
      </c>
      <c r="C6" s="13">
        <v>45604</v>
      </c>
      <c r="D6" s="17">
        <v>609</v>
      </c>
      <c r="E6" s="11" t="s">
        <v>25</v>
      </c>
      <c r="F6" s="11"/>
      <c r="G6" s="11" t="s">
        <v>34</v>
      </c>
      <c r="H6" s="11"/>
      <c r="I6" s="11"/>
      <c r="J6" s="11" t="s">
        <v>28</v>
      </c>
      <c r="K6" s="11">
        <v>73</v>
      </c>
      <c r="L6" s="11" t="s">
        <v>31</v>
      </c>
      <c r="M6" s="11"/>
      <c r="N6" s="11"/>
      <c r="O6" s="11"/>
      <c r="P6" s="11" t="s">
        <v>20</v>
      </c>
      <c r="Q6" s="11" t="s">
        <v>21</v>
      </c>
      <c r="R6" s="11" t="s">
        <v>22</v>
      </c>
    </row>
    <row r="7" spans="1:18" ht="37.950000000000003" customHeight="1" x14ac:dyDescent="0.3">
      <c r="A7" s="13">
        <v>45029</v>
      </c>
      <c r="B7" s="12" t="s">
        <v>41</v>
      </c>
      <c r="C7" s="13">
        <v>45604</v>
      </c>
      <c r="D7" s="17">
        <v>575</v>
      </c>
      <c r="E7" s="11" t="s">
        <v>25</v>
      </c>
      <c r="F7" s="11"/>
      <c r="G7" s="11"/>
      <c r="H7" s="11"/>
      <c r="I7" s="11"/>
      <c r="J7" s="11" t="s">
        <v>18</v>
      </c>
      <c r="K7" s="11">
        <v>34</v>
      </c>
      <c r="L7" s="11" t="s">
        <v>19</v>
      </c>
      <c r="M7" s="11"/>
      <c r="N7" s="11"/>
      <c r="O7" s="11"/>
      <c r="P7" s="11" t="s">
        <v>20</v>
      </c>
      <c r="Q7" s="11" t="s">
        <v>21</v>
      </c>
      <c r="R7" s="11" t="s">
        <v>22</v>
      </c>
    </row>
    <row r="8" spans="1:18" ht="37.950000000000003" customHeight="1" x14ac:dyDescent="0.3">
      <c r="A8" s="13">
        <v>45029</v>
      </c>
      <c r="B8" s="12" t="s">
        <v>41</v>
      </c>
      <c r="C8" s="13">
        <v>45604</v>
      </c>
      <c r="D8" s="17">
        <v>575</v>
      </c>
      <c r="E8" s="11" t="s">
        <v>25</v>
      </c>
      <c r="F8" s="11"/>
      <c r="G8" s="11" t="s">
        <v>23</v>
      </c>
      <c r="H8" s="11" t="s">
        <v>16</v>
      </c>
      <c r="I8" s="11"/>
      <c r="J8" s="11" t="s">
        <v>26</v>
      </c>
      <c r="K8" s="11">
        <v>49</v>
      </c>
      <c r="L8" s="11" t="s">
        <v>19</v>
      </c>
      <c r="M8" s="11"/>
      <c r="N8" s="11"/>
      <c r="O8" s="11"/>
      <c r="P8" s="11" t="s">
        <v>20</v>
      </c>
      <c r="Q8" s="11" t="s">
        <v>21</v>
      </c>
      <c r="R8" s="11" t="s">
        <v>22</v>
      </c>
    </row>
    <row r="9" spans="1:18" ht="37.950000000000003" customHeight="1" x14ac:dyDescent="0.3">
      <c r="A9" s="13">
        <v>45036</v>
      </c>
      <c r="B9" s="12" t="s">
        <v>42</v>
      </c>
      <c r="C9" s="13">
        <v>45604</v>
      </c>
      <c r="D9" s="17">
        <v>568</v>
      </c>
      <c r="E9" s="11" t="s">
        <v>36</v>
      </c>
      <c r="F9" s="11"/>
      <c r="G9" s="11" t="s">
        <v>15</v>
      </c>
      <c r="H9" s="11" t="s">
        <v>16</v>
      </c>
      <c r="I9" s="11"/>
      <c r="J9" s="11" t="s">
        <v>18</v>
      </c>
      <c r="K9" s="11">
        <v>23</v>
      </c>
      <c r="L9" s="11" t="s">
        <v>19</v>
      </c>
      <c r="M9" s="11"/>
      <c r="N9" s="11"/>
      <c r="O9" s="11"/>
      <c r="P9" s="11" t="s">
        <v>20</v>
      </c>
      <c r="Q9" s="11" t="s">
        <v>21</v>
      </c>
      <c r="R9" s="11" t="s">
        <v>22</v>
      </c>
    </row>
    <row r="10" spans="1:18" ht="37.950000000000003" customHeight="1" x14ac:dyDescent="0.3">
      <c r="A10" s="13">
        <v>45049</v>
      </c>
      <c r="B10" s="12" t="s">
        <v>41</v>
      </c>
      <c r="C10" s="13">
        <v>45604</v>
      </c>
      <c r="D10" s="17">
        <v>555</v>
      </c>
      <c r="E10" s="11" t="s">
        <v>25</v>
      </c>
      <c r="F10" s="11"/>
      <c r="G10" s="11" t="s">
        <v>23</v>
      </c>
      <c r="H10" s="11" t="s">
        <v>16</v>
      </c>
      <c r="I10" s="11"/>
      <c r="J10" s="11" t="s">
        <v>18</v>
      </c>
      <c r="K10" s="11">
        <v>55</v>
      </c>
      <c r="L10" s="11" t="s">
        <v>19</v>
      </c>
      <c r="M10" s="11"/>
      <c r="N10" s="11"/>
      <c r="O10" s="11"/>
      <c r="P10" s="11" t="s">
        <v>20</v>
      </c>
      <c r="Q10" s="11" t="s">
        <v>21</v>
      </c>
      <c r="R10" s="11" t="s">
        <v>22</v>
      </c>
    </row>
    <row r="11" spans="1:18" ht="37.950000000000003" customHeight="1" x14ac:dyDescent="0.3">
      <c r="A11" s="13">
        <v>45058</v>
      </c>
      <c r="B11" s="12" t="s">
        <v>42</v>
      </c>
      <c r="C11" s="13">
        <v>45604</v>
      </c>
      <c r="D11" s="17">
        <v>546</v>
      </c>
      <c r="E11" s="11" t="s">
        <v>25</v>
      </c>
      <c r="F11" s="11"/>
      <c r="G11" s="11" t="s">
        <v>15</v>
      </c>
      <c r="H11" s="11"/>
      <c r="I11" s="11" t="s">
        <v>17</v>
      </c>
      <c r="J11" s="11" t="s">
        <v>26</v>
      </c>
      <c r="K11" s="11">
        <v>57</v>
      </c>
      <c r="L11" s="11" t="s">
        <v>31</v>
      </c>
      <c r="M11" s="11"/>
      <c r="N11" s="11"/>
      <c r="O11" s="11"/>
      <c r="P11" s="11" t="s">
        <v>21</v>
      </c>
      <c r="Q11" s="11" t="s">
        <v>21</v>
      </c>
      <c r="R11" s="11" t="s">
        <v>22</v>
      </c>
    </row>
    <row r="12" spans="1:18" ht="37.950000000000003" customHeight="1" x14ac:dyDescent="0.3">
      <c r="A12" s="13">
        <v>45063</v>
      </c>
      <c r="B12" s="12" t="s">
        <v>41</v>
      </c>
      <c r="C12" s="13">
        <v>45604</v>
      </c>
      <c r="D12" s="17">
        <v>541</v>
      </c>
      <c r="E12" s="11" t="s">
        <v>25</v>
      </c>
      <c r="F12" s="11"/>
      <c r="G12" s="11" t="s">
        <v>15</v>
      </c>
      <c r="H12" s="11" t="s">
        <v>16</v>
      </c>
      <c r="I12" s="11" t="s">
        <v>17</v>
      </c>
      <c r="J12" s="11" t="s">
        <v>26</v>
      </c>
      <c r="K12" s="11">
        <v>67</v>
      </c>
      <c r="L12" s="11" t="s">
        <v>19</v>
      </c>
      <c r="M12" s="11"/>
      <c r="N12" s="11"/>
      <c r="O12" s="11"/>
      <c r="P12" s="11" t="s">
        <v>20</v>
      </c>
      <c r="Q12" s="11" t="s">
        <v>21</v>
      </c>
      <c r="R12" s="11" t="s">
        <v>22</v>
      </c>
    </row>
    <row r="13" spans="1:18" ht="37.950000000000003" customHeight="1" x14ac:dyDescent="0.3">
      <c r="A13" s="13">
        <v>45068</v>
      </c>
      <c r="B13" s="12" t="s">
        <v>41</v>
      </c>
      <c r="C13" s="13">
        <v>45604</v>
      </c>
      <c r="D13" s="17">
        <v>536</v>
      </c>
      <c r="E13" s="11" t="s">
        <v>25</v>
      </c>
      <c r="F13" s="11"/>
      <c r="G13" s="11" t="s">
        <v>23</v>
      </c>
      <c r="H13" s="11" t="s">
        <v>16</v>
      </c>
      <c r="I13" s="11"/>
      <c r="J13" s="11" t="s">
        <v>26</v>
      </c>
      <c r="K13" s="11">
        <v>50</v>
      </c>
      <c r="L13" s="11" t="s">
        <v>19</v>
      </c>
      <c r="M13" s="11"/>
      <c r="N13" s="11"/>
      <c r="O13" s="11"/>
      <c r="P13" s="11" t="s">
        <v>20</v>
      </c>
      <c r="Q13" s="11" t="s">
        <v>21</v>
      </c>
      <c r="R13" s="11" t="s">
        <v>22</v>
      </c>
    </row>
    <row r="14" spans="1:18" ht="37.950000000000003" customHeight="1" x14ac:dyDescent="0.3">
      <c r="A14" s="13">
        <v>45082</v>
      </c>
      <c r="B14" s="12" t="s">
        <v>42</v>
      </c>
      <c r="C14" s="13">
        <v>45604</v>
      </c>
      <c r="D14" s="17">
        <v>522</v>
      </c>
      <c r="E14" s="11" t="s">
        <v>25</v>
      </c>
      <c r="F14" s="11"/>
      <c r="G14" s="11" t="s">
        <v>15</v>
      </c>
      <c r="H14" s="11" t="s">
        <v>16</v>
      </c>
      <c r="I14" s="11"/>
      <c r="J14" s="11" t="s">
        <v>18</v>
      </c>
      <c r="K14" s="11">
        <v>35</v>
      </c>
      <c r="L14" s="11" t="s">
        <v>19</v>
      </c>
      <c r="M14" s="11"/>
      <c r="N14" s="11"/>
      <c r="O14" s="11"/>
      <c r="P14" s="11" t="s">
        <v>20</v>
      </c>
      <c r="Q14" s="11" t="s">
        <v>21</v>
      </c>
      <c r="R14" s="11" t="s">
        <v>22</v>
      </c>
    </row>
    <row r="15" spans="1:18" ht="37.950000000000003" customHeight="1" x14ac:dyDescent="0.3">
      <c r="A15" s="13">
        <v>45086</v>
      </c>
      <c r="B15" s="12" t="s">
        <v>42</v>
      </c>
      <c r="C15" s="13">
        <v>45604</v>
      </c>
      <c r="D15" s="17">
        <v>518</v>
      </c>
      <c r="E15" s="11" t="s">
        <v>25</v>
      </c>
      <c r="F15" s="11"/>
      <c r="G15" s="11"/>
      <c r="H15" s="11" t="s">
        <v>16</v>
      </c>
      <c r="I15" s="11"/>
      <c r="J15" s="11" t="s">
        <v>26</v>
      </c>
      <c r="K15" s="11">
        <v>37</v>
      </c>
      <c r="L15" s="11" t="s">
        <v>19</v>
      </c>
      <c r="M15" s="11"/>
      <c r="N15" s="11"/>
      <c r="O15" s="11"/>
      <c r="P15" s="11" t="s">
        <v>20</v>
      </c>
      <c r="Q15" s="11" t="s">
        <v>21</v>
      </c>
      <c r="R15" s="11" t="s">
        <v>22</v>
      </c>
    </row>
    <row r="16" spans="1:18" ht="37.950000000000003" customHeight="1" x14ac:dyDescent="0.3">
      <c r="A16" s="13">
        <v>45091</v>
      </c>
      <c r="B16" s="12" t="s">
        <v>42</v>
      </c>
      <c r="C16" s="13">
        <v>45604</v>
      </c>
      <c r="D16" s="17">
        <v>513</v>
      </c>
      <c r="E16" s="11" t="s">
        <v>25</v>
      </c>
      <c r="F16" s="11"/>
      <c r="G16" s="11" t="s">
        <v>34</v>
      </c>
      <c r="H16" s="11" t="s">
        <v>16</v>
      </c>
      <c r="I16" s="11"/>
      <c r="J16" s="11" t="s">
        <v>26</v>
      </c>
      <c r="K16" s="11">
        <v>76</v>
      </c>
      <c r="L16" s="11" t="s">
        <v>31</v>
      </c>
      <c r="M16" s="11"/>
      <c r="N16" s="11"/>
      <c r="O16" s="11"/>
      <c r="P16" s="11" t="s">
        <v>20</v>
      </c>
      <c r="Q16" s="11" t="s">
        <v>21</v>
      </c>
      <c r="R16" s="11" t="s">
        <v>22</v>
      </c>
    </row>
    <row r="17" spans="1:18" ht="37.950000000000003" customHeight="1" x14ac:dyDescent="0.3">
      <c r="A17" s="13">
        <v>45095</v>
      </c>
      <c r="B17" s="12" t="s">
        <v>42</v>
      </c>
      <c r="C17" s="13">
        <v>45604</v>
      </c>
      <c r="D17" s="17">
        <v>509</v>
      </c>
      <c r="E17" s="11" t="s">
        <v>25</v>
      </c>
      <c r="F17" s="11"/>
      <c r="G17" s="11"/>
      <c r="H17" s="11" t="s">
        <v>16</v>
      </c>
      <c r="I17" s="11" t="s">
        <v>17</v>
      </c>
      <c r="J17" s="11" t="s">
        <v>26</v>
      </c>
      <c r="K17" s="11">
        <v>66</v>
      </c>
      <c r="L17" s="11" t="s">
        <v>19</v>
      </c>
      <c r="M17" s="11"/>
      <c r="N17" s="11"/>
      <c r="O17" s="11"/>
      <c r="P17" s="11" t="s">
        <v>20</v>
      </c>
      <c r="Q17" s="11" t="s">
        <v>21</v>
      </c>
      <c r="R17" s="11" t="s">
        <v>22</v>
      </c>
    </row>
    <row r="18" spans="1:18" ht="37.950000000000003" customHeight="1" x14ac:dyDescent="0.3">
      <c r="A18" s="13">
        <v>45092</v>
      </c>
      <c r="B18" s="12" t="s">
        <v>42</v>
      </c>
      <c r="C18" s="13">
        <v>45604</v>
      </c>
      <c r="D18" s="17">
        <v>512</v>
      </c>
      <c r="E18" s="11" t="s">
        <v>25</v>
      </c>
      <c r="F18" s="11"/>
      <c r="G18" s="11" t="s">
        <v>15</v>
      </c>
      <c r="H18" s="11" t="s">
        <v>16</v>
      </c>
      <c r="I18" s="11" t="s">
        <v>17</v>
      </c>
      <c r="J18" s="11" t="s">
        <v>18</v>
      </c>
      <c r="K18" s="11">
        <v>26</v>
      </c>
      <c r="L18" s="11" t="s">
        <v>19</v>
      </c>
      <c r="M18" s="11"/>
      <c r="N18" s="11"/>
      <c r="O18" s="11"/>
      <c r="P18" s="11" t="s">
        <v>20</v>
      </c>
      <c r="Q18" s="11" t="s">
        <v>21</v>
      </c>
      <c r="R18" s="11" t="s">
        <v>22</v>
      </c>
    </row>
    <row r="19" spans="1:18" ht="37.950000000000003" customHeight="1" x14ac:dyDescent="0.3">
      <c r="A19" s="13">
        <v>45096</v>
      </c>
      <c r="B19" s="12" t="s">
        <v>41</v>
      </c>
      <c r="C19" s="13">
        <v>45604</v>
      </c>
      <c r="D19" s="17">
        <v>508</v>
      </c>
      <c r="E19" s="11"/>
      <c r="F19" s="11"/>
      <c r="G19" s="11"/>
      <c r="H19" s="11"/>
      <c r="I19" s="11"/>
      <c r="J19" s="11" t="s">
        <v>26</v>
      </c>
      <c r="K19" s="11">
        <v>71</v>
      </c>
      <c r="L19" s="11" t="s">
        <v>19</v>
      </c>
      <c r="M19" s="11" t="s">
        <v>15</v>
      </c>
      <c r="N19" s="11" t="s">
        <v>24</v>
      </c>
      <c r="O19" s="11"/>
      <c r="P19" s="11" t="s">
        <v>32</v>
      </c>
      <c r="Q19" s="11" t="s">
        <v>32</v>
      </c>
      <c r="R19" s="11" t="s">
        <v>32</v>
      </c>
    </row>
    <row r="20" spans="1:18" ht="37.950000000000003" customHeight="1" x14ac:dyDescent="0.3">
      <c r="A20" s="13">
        <v>45104</v>
      </c>
      <c r="B20" s="12" t="s">
        <v>42</v>
      </c>
      <c r="C20" s="13">
        <v>45604</v>
      </c>
      <c r="D20" s="17">
        <v>500</v>
      </c>
      <c r="E20" s="11" t="s">
        <v>25</v>
      </c>
      <c r="F20" s="11"/>
      <c r="G20" s="11" t="s">
        <v>15</v>
      </c>
      <c r="H20" s="11" t="s">
        <v>16</v>
      </c>
      <c r="I20" s="11"/>
      <c r="J20" s="11" t="s">
        <v>18</v>
      </c>
      <c r="K20" s="11">
        <v>41</v>
      </c>
      <c r="L20" s="11" t="s">
        <v>19</v>
      </c>
      <c r="M20" s="11"/>
      <c r="N20" s="11"/>
      <c r="O20" s="11"/>
      <c r="P20" s="11" t="s">
        <v>20</v>
      </c>
      <c r="Q20" s="11" t="s">
        <v>21</v>
      </c>
      <c r="R20" s="11" t="s">
        <v>22</v>
      </c>
    </row>
    <row r="21" spans="1:18" ht="37.950000000000003" customHeight="1" x14ac:dyDescent="0.3">
      <c r="A21" s="13">
        <v>45106</v>
      </c>
      <c r="B21" s="12" t="s">
        <v>42</v>
      </c>
      <c r="C21" s="13">
        <v>45604</v>
      </c>
      <c r="D21" s="17">
        <v>498</v>
      </c>
      <c r="E21" s="11" t="s">
        <v>25</v>
      </c>
      <c r="F21" s="11"/>
      <c r="G21" s="11" t="s">
        <v>27</v>
      </c>
      <c r="H21" s="11"/>
      <c r="I21" s="11" t="s">
        <v>29</v>
      </c>
      <c r="J21" s="11" t="s">
        <v>28</v>
      </c>
      <c r="K21" s="11">
        <v>52</v>
      </c>
      <c r="L21" s="11" t="s">
        <v>19</v>
      </c>
      <c r="M21" s="11" t="s">
        <v>27</v>
      </c>
      <c r="N21" s="11" t="s">
        <v>24</v>
      </c>
      <c r="O21" s="11"/>
      <c r="P21" s="11" t="s">
        <v>32</v>
      </c>
      <c r="Q21" s="11" t="s">
        <v>21</v>
      </c>
      <c r="R21" s="11" t="s">
        <v>21</v>
      </c>
    </row>
    <row r="22" spans="1:18" ht="37.950000000000003" customHeight="1" x14ac:dyDescent="0.3">
      <c r="A22" s="13">
        <v>45104</v>
      </c>
      <c r="B22" s="12" t="s">
        <v>42</v>
      </c>
      <c r="C22" s="13">
        <v>45604</v>
      </c>
      <c r="D22" s="17">
        <v>500</v>
      </c>
      <c r="E22" s="11" t="s">
        <v>25</v>
      </c>
      <c r="F22" s="11"/>
      <c r="G22" s="11" t="s">
        <v>15</v>
      </c>
      <c r="H22" s="11" t="s">
        <v>16</v>
      </c>
      <c r="I22" s="11" t="s">
        <v>17</v>
      </c>
      <c r="J22" s="11" t="s">
        <v>26</v>
      </c>
      <c r="K22" s="11">
        <v>65</v>
      </c>
      <c r="L22" s="11" t="s">
        <v>19</v>
      </c>
      <c r="M22" s="11"/>
      <c r="N22" s="11"/>
      <c r="O22" s="11"/>
      <c r="P22" s="11" t="s">
        <v>20</v>
      </c>
      <c r="Q22" s="11" t="s">
        <v>21</v>
      </c>
      <c r="R22" s="11" t="s">
        <v>22</v>
      </c>
    </row>
    <row r="23" spans="1:18" ht="37.950000000000003" customHeight="1" x14ac:dyDescent="0.3">
      <c r="A23" s="13">
        <v>45117</v>
      </c>
      <c r="B23" s="12" t="s">
        <v>42</v>
      </c>
      <c r="C23" s="13">
        <v>45604</v>
      </c>
      <c r="D23" s="17">
        <v>487</v>
      </c>
      <c r="E23" s="11" t="s">
        <v>25</v>
      </c>
      <c r="F23" s="11"/>
      <c r="G23" s="11" t="s">
        <v>15</v>
      </c>
      <c r="H23" s="11" t="s">
        <v>16</v>
      </c>
      <c r="I23" s="11"/>
      <c r="J23" s="11" t="s">
        <v>26</v>
      </c>
      <c r="K23" s="11">
        <v>69</v>
      </c>
      <c r="L23" s="11" t="s">
        <v>19</v>
      </c>
      <c r="M23" s="11"/>
      <c r="N23" s="11"/>
      <c r="O23" s="11"/>
      <c r="P23" s="11" t="s">
        <v>20</v>
      </c>
      <c r="Q23" s="11" t="s">
        <v>21</v>
      </c>
      <c r="R23" s="11" t="s">
        <v>22</v>
      </c>
    </row>
    <row r="24" spans="1:18" ht="37.950000000000003" customHeight="1" x14ac:dyDescent="0.3">
      <c r="A24" s="13">
        <v>45118</v>
      </c>
      <c r="B24" s="12" t="s">
        <v>43</v>
      </c>
      <c r="C24" s="13">
        <v>45608</v>
      </c>
      <c r="D24" s="17">
        <v>490</v>
      </c>
      <c r="E24" s="11" t="s">
        <v>25</v>
      </c>
      <c r="F24" s="11"/>
      <c r="G24" s="11" t="s">
        <v>34</v>
      </c>
      <c r="H24" s="11" t="s">
        <v>16</v>
      </c>
      <c r="I24" s="11" t="s">
        <v>17</v>
      </c>
      <c r="J24" s="11" t="s">
        <v>18</v>
      </c>
      <c r="K24" s="11">
        <v>26</v>
      </c>
      <c r="L24" s="11" t="s">
        <v>19</v>
      </c>
      <c r="M24" s="11"/>
      <c r="N24" s="11"/>
      <c r="O24" s="11"/>
      <c r="P24" s="11" t="s">
        <v>20</v>
      </c>
      <c r="Q24" s="11" t="s">
        <v>21</v>
      </c>
      <c r="R24" s="11" t="s">
        <v>22</v>
      </c>
    </row>
    <row r="25" spans="1:18" ht="37.950000000000003" customHeight="1" x14ac:dyDescent="0.3">
      <c r="A25" s="13">
        <v>45119</v>
      </c>
      <c r="B25" s="12" t="s">
        <v>43</v>
      </c>
      <c r="C25" s="13">
        <v>45617</v>
      </c>
      <c r="D25" s="17">
        <v>498</v>
      </c>
      <c r="E25" s="11" t="s">
        <v>25</v>
      </c>
      <c r="F25" s="11"/>
      <c r="G25" s="11" t="s">
        <v>34</v>
      </c>
      <c r="H25" s="11" t="s">
        <v>16</v>
      </c>
      <c r="I25" s="11"/>
      <c r="J25" s="11" t="s">
        <v>28</v>
      </c>
      <c r="K25" s="11">
        <v>62</v>
      </c>
      <c r="L25" s="11" t="s">
        <v>19</v>
      </c>
      <c r="M25" s="11"/>
      <c r="N25" s="11"/>
      <c r="O25" s="11"/>
      <c r="P25" s="11" t="s">
        <v>21</v>
      </c>
      <c r="Q25" s="11" t="s">
        <v>21</v>
      </c>
      <c r="R25" s="11" t="s">
        <v>22</v>
      </c>
    </row>
    <row r="26" spans="1:18" ht="37.950000000000003" customHeight="1" x14ac:dyDescent="0.3">
      <c r="A26" s="13">
        <v>45124</v>
      </c>
      <c r="B26" s="12" t="s">
        <v>41</v>
      </c>
      <c r="C26" s="13">
        <v>45604</v>
      </c>
      <c r="D26" s="17">
        <v>480</v>
      </c>
      <c r="E26" s="11" t="s">
        <v>25</v>
      </c>
      <c r="F26" s="11"/>
      <c r="G26" s="11"/>
      <c r="H26" s="11" t="s">
        <v>16</v>
      </c>
      <c r="I26" s="11"/>
      <c r="J26" s="11" t="s">
        <v>26</v>
      </c>
      <c r="K26" s="11">
        <v>9</v>
      </c>
      <c r="L26" s="11" t="s">
        <v>19</v>
      </c>
      <c r="M26" s="11"/>
      <c r="N26" s="11"/>
      <c r="O26" s="11"/>
      <c r="P26" s="11" t="s">
        <v>20</v>
      </c>
      <c r="Q26" s="11" t="s">
        <v>21</v>
      </c>
      <c r="R26" s="11" t="s">
        <v>22</v>
      </c>
    </row>
    <row r="27" spans="1:18" ht="37.950000000000003" customHeight="1" x14ac:dyDescent="0.3">
      <c r="A27" s="13">
        <v>45135</v>
      </c>
      <c r="B27" s="12" t="s">
        <v>42</v>
      </c>
      <c r="C27" s="13">
        <v>45604</v>
      </c>
      <c r="D27" s="17">
        <v>469</v>
      </c>
      <c r="E27" s="11" t="s">
        <v>25</v>
      </c>
      <c r="F27" s="11"/>
      <c r="G27" s="11" t="s">
        <v>15</v>
      </c>
      <c r="H27" s="11" t="s">
        <v>16</v>
      </c>
      <c r="I27" s="11" t="s">
        <v>17</v>
      </c>
      <c r="J27" s="11" t="s">
        <v>26</v>
      </c>
      <c r="K27" s="11">
        <v>55</v>
      </c>
      <c r="L27" s="11" t="s">
        <v>19</v>
      </c>
      <c r="M27" s="11" t="s">
        <v>23</v>
      </c>
      <c r="N27" s="11" t="s">
        <v>33</v>
      </c>
      <c r="O27" s="11"/>
      <c r="P27" s="11" t="s">
        <v>20</v>
      </c>
      <c r="Q27" s="11" t="s">
        <v>21</v>
      </c>
      <c r="R27" s="11" t="s">
        <v>21</v>
      </c>
    </row>
    <row r="28" spans="1:18" ht="37.950000000000003" customHeight="1" x14ac:dyDescent="0.3">
      <c r="A28" s="13">
        <v>45138</v>
      </c>
      <c r="B28" s="12" t="s">
        <v>42</v>
      </c>
      <c r="C28" s="13">
        <v>45604</v>
      </c>
      <c r="D28" s="17">
        <v>466</v>
      </c>
      <c r="E28" s="11" t="s">
        <v>25</v>
      </c>
      <c r="F28" s="11"/>
      <c r="G28" s="11" t="s">
        <v>34</v>
      </c>
      <c r="H28" s="11" t="s">
        <v>16</v>
      </c>
      <c r="I28" s="11"/>
      <c r="J28" s="11" t="s">
        <v>26</v>
      </c>
      <c r="K28" s="11">
        <v>82</v>
      </c>
      <c r="L28" s="11" t="s">
        <v>19</v>
      </c>
      <c r="M28" s="11"/>
      <c r="N28" s="11"/>
      <c r="O28" s="11"/>
      <c r="P28" s="11" t="s">
        <v>20</v>
      </c>
      <c r="Q28" s="11" t="s">
        <v>21</v>
      </c>
      <c r="R28" s="11" t="s">
        <v>22</v>
      </c>
    </row>
    <row r="29" spans="1:18" ht="37.950000000000003" customHeight="1" x14ac:dyDescent="0.3">
      <c r="A29" s="13">
        <v>45141</v>
      </c>
      <c r="B29" s="12" t="s">
        <v>42</v>
      </c>
      <c r="C29" s="13">
        <v>45604</v>
      </c>
      <c r="D29" s="17">
        <v>463</v>
      </c>
      <c r="E29" s="11" t="s">
        <v>36</v>
      </c>
      <c r="F29" s="11"/>
      <c r="G29" s="11" t="s">
        <v>15</v>
      </c>
      <c r="H29" s="11" t="s">
        <v>16</v>
      </c>
      <c r="I29" s="11" t="s">
        <v>17</v>
      </c>
      <c r="J29" s="11" t="s">
        <v>18</v>
      </c>
      <c r="K29" s="11">
        <v>6</v>
      </c>
      <c r="L29" s="11" t="s">
        <v>19</v>
      </c>
      <c r="M29" s="11"/>
      <c r="N29" s="11"/>
      <c r="O29" s="11"/>
      <c r="P29" s="11" t="s">
        <v>21</v>
      </c>
      <c r="Q29" s="11" t="s">
        <v>21</v>
      </c>
      <c r="R29" s="11" t="s">
        <v>22</v>
      </c>
    </row>
    <row r="30" spans="1:18" ht="37.950000000000003" customHeight="1" x14ac:dyDescent="0.3">
      <c r="A30" s="13">
        <v>45149</v>
      </c>
      <c r="B30" s="12" t="s">
        <v>41</v>
      </c>
      <c r="C30" s="13">
        <v>45604</v>
      </c>
      <c r="D30" s="17">
        <v>455</v>
      </c>
      <c r="E30" s="11" t="s">
        <v>25</v>
      </c>
      <c r="F30" s="11"/>
      <c r="G30" s="11"/>
      <c r="H30" s="11" t="s">
        <v>16</v>
      </c>
      <c r="I30" s="11"/>
      <c r="J30" s="11" t="s">
        <v>18</v>
      </c>
      <c r="K30" s="11">
        <v>26</v>
      </c>
      <c r="L30" s="11" t="s">
        <v>19</v>
      </c>
      <c r="M30" s="11"/>
      <c r="N30" s="11"/>
      <c r="O30" s="11"/>
      <c r="P30" s="11" t="s">
        <v>20</v>
      </c>
      <c r="Q30" s="11" t="s">
        <v>21</v>
      </c>
      <c r="R30" s="11" t="s">
        <v>22</v>
      </c>
    </row>
    <row r="31" spans="1:18" ht="37.950000000000003" customHeight="1" x14ac:dyDescent="0.3">
      <c r="A31" s="13">
        <v>45153</v>
      </c>
      <c r="B31" s="12" t="s">
        <v>41</v>
      </c>
      <c r="C31" s="13">
        <v>45604</v>
      </c>
      <c r="D31" s="17">
        <v>451</v>
      </c>
      <c r="E31" s="11" t="s">
        <v>36</v>
      </c>
      <c r="F31" s="11"/>
      <c r="G31" s="11" t="s">
        <v>34</v>
      </c>
      <c r="H31" s="11" t="s">
        <v>16</v>
      </c>
      <c r="I31" s="11"/>
      <c r="J31" s="11" t="s">
        <v>26</v>
      </c>
      <c r="K31" s="11">
        <v>48</v>
      </c>
      <c r="L31" s="11" t="s">
        <v>19</v>
      </c>
      <c r="M31" s="11"/>
      <c r="N31" s="11"/>
      <c r="O31" s="11"/>
      <c r="P31" s="11" t="s">
        <v>20</v>
      </c>
      <c r="Q31" s="11" t="s">
        <v>21</v>
      </c>
      <c r="R31" s="11" t="s">
        <v>22</v>
      </c>
    </row>
    <row r="32" spans="1:18" ht="37.950000000000003" customHeight="1" x14ac:dyDescent="0.3">
      <c r="A32" s="13">
        <v>45159</v>
      </c>
      <c r="B32" s="12" t="s">
        <v>42</v>
      </c>
      <c r="C32" s="13">
        <v>45604</v>
      </c>
      <c r="D32" s="17">
        <v>445</v>
      </c>
      <c r="E32" s="11" t="s">
        <v>25</v>
      </c>
      <c r="F32" s="11"/>
      <c r="G32" s="11" t="s">
        <v>34</v>
      </c>
      <c r="H32" s="11" t="s">
        <v>16</v>
      </c>
      <c r="I32" s="11" t="s">
        <v>17</v>
      </c>
      <c r="J32" s="11" t="s">
        <v>26</v>
      </c>
      <c r="K32" s="11">
        <v>66</v>
      </c>
      <c r="L32" s="11" t="s">
        <v>19</v>
      </c>
      <c r="M32" s="11"/>
      <c r="N32" s="11"/>
      <c r="O32" s="11"/>
      <c r="P32" s="11" t="s">
        <v>20</v>
      </c>
      <c r="Q32" s="11" t="s">
        <v>21</v>
      </c>
      <c r="R32" s="11" t="s">
        <v>22</v>
      </c>
    </row>
    <row r="33" spans="1:20" ht="37.950000000000003" customHeight="1" x14ac:dyDescent="0.3">
      <c r="A33" s="13">
        <v>45174</v>
      </c>
      <c r="B33" s="12" t="s">
        <v>42</v>
      </c>
      <c r="C33" s="13">
        <v>45604</v>
      </c>
      <c r="D33" s="17">
        <v>430</v>
      </c>
      <c r="E33" s="11" t="s">
        <v>25</v>
      </c>
      <c r="F33" s="11"/>
      <c r="G33" s="11" t="s">
        <v>15</v>
      </c>
      <c r="H33" s="11" t="s">
        <v>16</v>
      </c>
      <c r="I33" s="11"/>
      <c r="J33" s="11" t="s">
        <v>26</v>
      </c>
      <c r="K33" s="11">
        <v>51</v>
      </c>
      <c r="L33" s="11" t="s">
        <v>19</v>
      </c>
      <c r="M33" s="11"/>
      <c r="N33" s="11"/>
      <c r="O33" s="11"/>
      <c r="P33" s="11" t="s">
        <v>20</v>
      </c>
      <c r="Q33" s="11" t="s">
        <v>21</v>
      </c>
      <c r="R33" s="11" t="s">
        <v>22</v>
      </c>
    </row>
    <row r="34" spans="1:20" ht="37.950000000000003" customHeight="1" x14ac:dyDescent="0.3">
      <c r="A34" s="13">
        <v>45181</v>
      </c>
      <c r="B34" s="12" t="s">
        <v>41</v>
      </c>
      <c r="C34" s="13">
        <v>45604</v>
      </c>
      <c r="D34" s="17">
        <v>423</v>
      </c>
      <c r="E34" s="11" t="s">
        <v>37</v>
      </c>
      <c r="F34" s="11"/>
      <c r="G34" s="11" t="s">
        <v>15</v>
      </c>
      <c r="H34" s="11" t="s">
        <v>16</v>
      </c>
      <c r="I34" s="11"/>
      <c r="J34" s="11" t="s">
        <v>18</v>
      </c>
      <c r="K34" s="11">
        <v>13</v>
      </c>
      <c r="L34" s="11" t="s">
        <v>19</v>
      </c>
      <c r="M34" s="11"/>
      <c r="N34" s="11"/>
      <c r="O34" s="11"/>
      <c r="P34" s="11" t="s">
        <v>21</v>
      </c>
      <c r="Q34" s="11" t="s">
        <v>21</v>
      </c>
      <c r="R34" s="11" t="s">
        <v>22</v>
      </c>
    </row>
    <row r="35" spans="1:20" ht="37.950000000000003" customHeight="1" x14ac:dyDescent="0.3">
      <c r="A35" s="13">
        <v>45203</v>
      </c>
      <c r="B35" s="12" t="s">
        <v>42</v>
      </c>
      <c r="C35" s="13">
        <v>45604</v>
      </c>
      <c r="D35" s="17">
        <v>401</v>
      </c>
      <c r="E35" s="11"/>
      <c r="F35" s="11"/>
      <c r="G35" s="11"/>
      <c r="H35" s="11"/>
      <c r="I35" s="11"/>
      <c r="J35" s="11" t="s">
        <v>26</v>
      </c>
      <c r="K35" s="11">
        <v>91</v>
      </c>
      <c r="L35" s="11" t="s">
        <v>19</v>
      </c>
      <c r="M35" s="11"/>
      <c r="N35" s="11"/>
      <c r="O35" s="11"/>
      <c r="P35" s="11" t="s">
        <v>21</v>
      </c>
      <c r="Q35" s="11" t="s">
        <v>21</v>
      </c>
      <c r="R35" s="11" t="s">
        <v>22</v>
      </c>
    </row>
    <row r="36" spans="1:20" ht="37.950000000000003" customHeight="1" x14ac:dyDescent="0.3">
      <c r="A36" s="13">
        <v>45246</v>
      </c>
      <c r="B36" s="12" t="s">
        <v>41</v>
      </c>
      <c r="C36" s="13">
        <v>45604</v>
      </c>
      <c r="D36" s="17">
        <v>358</v>
      </c>
      <c r="E36" s="11" t="s">
        <v>25</v>
      </c>
      <c r="F36" s="11"/>
      <c r="G36" s="11" t="s">
        <v>23</v>
      </c>
      <c r="H36" s="11" t="s">
        <v>16</v>
      </c>
      <c r="I36" s="11"/>
      <c r="J36" s="11" t="s">
        <v>26</v>
      </c>
      <c r="K36" s="11">
        <v>69</v>
      </c>
      <c r="L36" s="11" t="s">
        <v>19</v>
      </c>
      <c r="M36" s="11"/>
      <c r="N36" s="11"/>
      <c r="O36" s="11"/>
      <c r="P36" s="11" t="s">
        <v>20</v>
      </c>
      <c r="Q36" s="11" t="s">
        <v>21</v>
      </c>
      <c r="R36" s="11" t="s">
        <v>22</v>
      </c>
    </row>
    <row r="37" spans="1:20" ht="37.950000000000003" customHeight="1" x14ac:dyDescent="0.3">
      <c r="A37" s="13">
        <v>45251</v>
      </c>
      <c r="B37" s="12" t="s">
        <v>42</v>
      </c>
      <c r="C37" s="13">
        <v>45604</v>
      </c>
      <c r="D37" s="17">
        <v>353</v>
      </c>
      <c r="E37" s="11" t="s">
        <v>25</v>
      </c>
      <c r="F37" s="11"/>
      <c r="G37" s="11" t="s">
        <v>15</v>
      </c>
      <c r="H37" s="11" t="s">
        <v>16</v>
      </c>
      <c r="I37" s="11" t="s">
        <v>17</v>
      </c>
      <c r="J37" s="11" t="s">
        <v>26</v>
      </c>
      <c r="K37" s="11">
        <v>59</v>
      </c>
      <c r="L37" s="11" t="s">
        <v>19</v>
      </c>
      <c r="M37" s="11"/>
      <c r="N37" s="11"/>
      <c r="O37" s="11"/>
      <c r="P37" s="11" t="s">
        <v>21</v>
      </c>
      <c r="Q37" s="11" t="s">
        <v>21</v>
      </c>
      <c r="R37" s="11" t="s">
        <v>22</v>
      </c>
    </row>
    <row r="38" spans="1:20" ht="37.950000000000003" customHeight="1" x14ac:dyDescent="0.3">
      <c r="A38" s="5">
        <v>44564</v>
      </c>
      <c r="B38" s="6" t="s">
        <v>42</v>
      </c>
      <c r="C38" s="5">
        <v>45513</v>
      </c>
      <c r="D38" s="15">
        <v>949</v>
      </c>
      <c r="E38" s="3" t="s">
        <v>25</v>
      </c>
      <c r="F38" s="3" t="s">
        <v>16</v>
      </c>
      <c r="G38" s="3" t="s">
        <v>15</v>
      </c>
      <c r="H38" s="3" t="s">
        <v>16</v>
      </c>
      <c r="I38" s="3" t="s">
        <v>17</v>
      </c>
      <c r="J38" s="3" t="s">
        <v>26</v>
      </c>
      <c r="K38" s="3">
        <v>32</v>
      </c>
      <c r="L38" s="3" t="s">
        <v>19</v>
      </c>
      <c r="M38" s="3"/>
      <c r="N38" s="3"/>
      <c r="O38" s="3"/>
      <c r="P38" s="3" t="s">
        <v>21</v>
      </c>
      <c r="Q38" s="3" t="s">
        <v>21</v>
      </c>
      <c r="R38" s="3" t="s">
        <v>22</v>
      </c>
      <c r="S38" s="3"/>
      <c r="T38" s="3"/>
    </row>
    <row r="39" spans="1:20" ht="37.950000000000003" customHeight="1" x14ac:dyDescent="0.3">
      <c r="A39" s="5">
        <v>44588</v>
      </c>
      <c r="B39" s="6" t="s">
        <v>42</v>
      </c>
      <c r="C39" s="5">
        <v>45513</v>
      </c>
      <c r="D39" s="15">
        <v>925</v>
      </c>
      <c r="E39" s="3" t="s">
        <v>25</v>
      </c>
      <c r="F39" s="3" t="s">
        <v>14</v>
      </c>
      <c r="G39" s="3" t="s">
        <v>34</v>
      </c>
      <c r="H39" s="3" t="s">
        <v>16</v>
      </c>
      <c r="I39" s="3" t="s">
        <v>17</v>
      </c>
      <c r="J39" s="3" t="s">
        <v>18</v>
      </c>
      <c r="K39" s="3">
        <v>37</v>
      </c>
      <c r="L39" s="3" t="s">
        <v>31</v>
      </c>
      <c r="M39" s="3"/>
      <c r="N39" s="3"/>
      <c r="O39" s="3"/>
      <c r="P39" s="3" t="s">
        <v>20</v>
      </c>
      <c r="Q39" s="3" t="s">
        <v>21</v>
      </c>
      <c r="R39" s="3" t="s">
        <v>22</v>
      </c>
      <c r="S39" s="3"/>
      <c r="T39" s="3"/>
    </row>
    <row r="40" spans="1:20" ht="37.950000000000003" customHeight="1" x14ac:dyDescent="0.3">
      <c r="A40" s="5">
        <v>44592</v>
      </c>
      <c r="B40" s="6" t="s">
        <v>42</v>
      </c>
      <c r="C40" s="5">
        <v>45513</v>
      </c>
      <c r="D40" s="15">
        <v>921</v>
      </c>
      <c r="E40" s="3" t="s">
        <v>25</v>
      </c>
      <c r="F40" s="3" t="s">
        <v>16</v>
      </c>
      <c r="G40" s="3" t="s">
        <v>34</v>
      </c>
      <c r="H40" s="3" t="s">
        <v>16</v>
      </c>
      <c r="I40" s="3" t="s">
        <v>58</v>
      </c>
      <c r="J40" s="3" t="s">
        <v>18</v>
      </c>
      <c r="K40" s="3">
        <v>38</v>
      </c>
      <c r="L40" s="3" t="s">
        <v>19</v>
      </c>
      <c r="M40" s="3"/>
      <c r="N40" s="3"/>
      <c r="O40" s="3"/>
      <c r="P40" s="3" t="s">
        <v>20</v>
      </c>
      <c r="Q40" s="3" t="s">
        <v>21</v>
      </c>
      <c r="R40" s="3" t="s">
        <v>22</v>
      </c>
      <c r="S40" s="3"/>
      <c r="T40" s="3"/>
    </row>
    <row r="41" spans="1:20" ht="37.950000000000003" customHeight="1" x14ac:dyDescent="0.3">
      <c r="A41" s="5">
        <v>44623</v>
      </c>
      <c r="B41" s="6" t="s">
        <v>42</v>
      </c>
      <c r="C41" s="5">
        <v>45513</v>
      </c>
      <c r="D41" s="15">
        <v>890</v>
      </c>
      <c r="E41" s="3" t="s">
        <v>25</v>
      </c>
      <c r="F41" s="3" t="s">
        <v>16</v>
      </c>
      <c r="G41" s="3" t="s">
        <v>15</v>
      </c>
      <c r="H41" s="3" t="s">
        <v>16</v>
      </c>
      <c r="I41" s="3" t="s">
        <v>17</v>
      </c>
      <c r="J41" s="3" t="s">
        <v>26</v>
      </c>
      <c r="K41" s="3">
        <v>48</v>
      </c>
      <c r="L41" s="3" t="s">
        <v>19</v>
      </c>
      <c r="M41" s="3"/>
      <c r="N41" s="3"/>
      <c r="O41" s="3"/>
      <c r="P41" s="3" t="s">
        <v>20</v>
      </c>
      <c r="Q41" s="3" t="s">
        <v>21</v>
      </c>
      <c r="R41" s="3" t="s">
        <v>22</v>
      </c>
      <c r="S41" s="3"/>
      <c r="T41" s="3"/>
    </row>
    <row r="42" spans="1:20" ht="37.950000000000003" customHeight="1" x14ac:dyDescent="0.3">
      <c r="A42" s="5">
        <v>44788</v>
      </c>
      <c r="B42" s="6" t="s">
        <v>41</v>
      </c>
      <c r="C42" s="5">
        <v>45513</v>
      </c>
      <c r="D42" s="15">
        <v>725</v>
      </c>
      <c r="E42" s="3" t="s">
        <v>25</v>
      </c>
      <c r="F42" s="3" t="s">
        <v>16</v>
      </c>
      <c r="G42" s="3" t="s">
        <v>27</v>
      </c>
      <c r="H42" s="3" t="s">
        <v>16</v>
      </c>
      <c r="I42" s="3" t="s">
        <v>29</v>
      </c>
      <c r="J42" s="3" t="s">
        <v>26</v>
      </c>
      <c r="K42" s="3">
        <v>63</v>
      </c>
      <c r="L42" s="3" t="s">
        <v>19</v>
      </c>
      <c r="M42" s="3" t="s">
        <v>23</v>
      </c>
      <c r="N42" s="3" t="s">
        <v>24</v>
      </c>
      <c r="O42" s="3"/>
      <c r="P42" s="3" t="s">
        <v>20</v>
      </c>
      <c r="Q42" s="3" t="s">
        <v>21</v>
      </c>
      <c r="R42" s="3" t="s">
        <v>21</v>
      </c>
      <c r="S42" s="3"/>
      <c r="T42" s="3"/>
    </row>
    <row r="43" spans="1:20" ht="37.950000000000003" customHeight="1" x14ac:dyDescent="0.3">
      <c r="A43" s="5">
        <v>44797</v>
      </c>
      <c r="B43" s="6" t="s">
        <v>42</v>
      </c>
      <c r="C43" s="5">
        <v>45513</v>
      </c>
      <c r="D43" s="15">
        <v>716</v>
      </c>
      <c r="E43" s="3" t="s">
        <v>36</v>
      </c>
      <c r="F43" s="3" t="s">
        <v>16</v>
      </c>
      <c r="G43" s="3" t="s">
        <v>23</v>
      </c>
      <c r="H43" s="3" t="s">
        <v>16</v>
      </c>
      <c r="I43" s="3" t="s">
        <v>17</v>
      </c>
      <c r="J43" s="3" t="s">
        <v>28</v>
      </c>
      <c r="K43" s="3">
        <v>74</v>
      </c>
      <c r="L43" s="3" t="s">
        <v>19</v>
      </c>
      <c r="M43" s="3"/>
      <c r="N43" s="3"/>
      <c r="O43" s="3"/>
      <c r="P43" s="3" t="s">
        <v>20</v>
      </c>
      <c r="Q43" s="3" t="s">
        <v>21</v>
      </c>
      <c r="R43" s="3" t="s">
        <v>22</v>
      </c>
      <c r="S43" s="3"/>
      <c r="T43" s="3"/>
    </row>
    <row r="44" spans="1:20" ht="37.950000000000003" customHeight="1" x14ac:dyDescent="0.3">
      <c r="A44" s="5">
        <v>44839</v>
      </c>
      <c r="B44" s="6" t="s">
        <v>42</v>
      </c>
      <c r="C44" s="5">
        <v>45513</v>
      </c>
      <c r="D44" s="15">
        <v>674</v>
      </c>
      <c r="E44" s="3" t="s">
        <v>25</v>
      </c>
      <c r="F44" s="3" t="s">
        <v>14</v>
      </c>
      <c r="G44" s="3" t="s">
        <v>15</v>
      </c>
      <c r="H44" s="3" t="s">
        <v>16</v>
      </c>
      <c r="I44" s="3" t="s">
        <v>17</v>
      </c>
      <c r="J44" s="3" t="s">
        <v>18</v>
      </c>
      <c r="K44" s="3">
        <v>26</v>
      </c>
      <c r="L44" s="3" t="s">
        <v>19</v>
      </c>
      <c r="M44" s="3"/>
      <c r="N44" s="3"/>
      <c r="O44" s="3"/>
      <c r="P44" s="3" t="s">
        <v>20</v>
      </c>
      <c r="Q44" s="3" t="s">
        <v>21</v>
      </c>
      <c r="R44" s="3" t="s">
        <v>22</v>
      </c>
      <c r="S44" s="3"/>
      <c r="T44" s="3"/>
    </row>
    <row r="45" spans="1:20" ht="37.950000000000003" customHeight="1" x14ac:dyDescent="0.3">
      <c r="A45" s="5">
        <v>44888</v>
      </c>
      <c r="B45" s="6" t="s">
        <v>42</v>
      </c>
      <c r="C45" s="5">
        <v>45513</v>
      </c>
      <c r="D45" s="15">
        <v>625</v>
      </c>
      <c r="E45" s="3" t="s">
        <v>36</v>
      </c>
      <c r="F45" s="3" t="s">
        <v>16</v>
      </c>
      <c r="G45" s="3" t="s">
        <v>23</v>
      </c>
      <c r="H45" s="3" t="s">
        <v>14</v>
      </c>
      <c r="I45" s="3" t="s">
        <v>17</v>
      </c>
      <c r="J45" s="3" t="s">
        <v>26</v>
      </c>
      <c r="K45" s="3">
        <v>70</v>
      </c>
      <c r="L45" s="3" t="s">
        <v>31</v>
      </c>
      <c r="M45" s="3" t="s">
        <v>23</v>
      </c>
      <c r="N45" s="3" t="s">
        <v>24</v>
      </c>
      <c r="O45" s="3"/>
      <c r="P45" s="3" t="s">
        <v>20</v>
      </c>
      <c r="Q45" s="3" t="s">
        <v>21</v>
      </c>
      <c r="R45" s="3" t="s">
        <v>32</v>
      </c>
      <c r="S45" s="3"/>
      <c r="T45" s="3"/>
    </row>
    <row r="46" spans="1:20" ht="37.950000000000003" customHeight="1" x14ac:dyDescent="0.3">
      <c r="A46" s="5">
        <v>44929</v>
      </c>
      <c r="B46" s="6" t="s">
        <v>41</v>
      </c>
      <c r="C46" s="5">
        <v>45513</v>
      </c>
      <c r="D46" s="15">
        <v>584</v>
      </c>
      <c r="E46" s="3" t="s">
        <v>25</v>
      </c>
      <c r="F46" s="3" t="s">
        <v>14</v>
      </c>
      <c r="G46" s="3" t="s">
        <v>59</v>
      </c>
      <c r="H46" s="3" t="s">
        <v>16</v>
      </c>
      <c r="I46" s="3" t="s">
        <v>17</v>
      </c>
      <c r="J46" s="3" t="s">
        <v>26</v>
      </c>
      <c r="K46" s="3">
        <v>44</v>
      </c>
      <c r="L46" s="3" t="s">
        <v>19</v>
      </c>
      <c r="M46" s="3" t="s">
        <v>59</v>
      </c>
      <c r="N46" s="3" t="s">
        <v>24</v>
      </c>
      <c r="O46" s="3"/>
      <c r="P46" s="3" t="s">
        <v>21</v>
      </c>
      <c r="Q46" s="3" t="s">
        <v>21</v>
      </c>
      <c r="R46" s="3" t="s">
        <v>21</v>
      </c>
      <c r="S46" s="3"/>
      <c r="T46" s="3"/>
    </row>
    <row r="47" spans="1:20" ht="37.950000000000003" customHeight="1" x14ac:dyDescent="0.3">
      <c r="A47" s="5">
        <v>44945</v>
      </c>
      <c r="B47" s="6" t="s">
        <v>41</v>
      </c>
      <c r="C47" s="5">
        <v>45513</v>
      </c>
      <c r="D47" s="15">
        <v>568</v>
      </c>
      <c r="E47" s="3" t="s">
        <v>25</v>
      </c>
      <c r="F47" s="3" t="s">
        <v>16</v>
      </c>
      <c r="G47" s="3" t="s">
        <v>34</v>
      </c>
      <c r="H47" s="3" t="s">
        <v>14</v>
      </c>
      <c r="I47" s="3" t="s">
        <v>17</v>
      </c>
      <c r="J47" s="3" t="s">
        <v>26</v>
      </c>
      <c r="K47" s="3">
        <v>56</v>
      </c>
      <c r="L47" s="3" t="s">
        <v>19</v>
      </c>
      <c r="M47" s="3"/>
      <c r="N47" s="3"/>
      <c r="O47" s="3"/>
      <c r="P47" s="3" t="s">
        <v>20</v>
      </c>
      <c r="Q47" s="3" t="s">
        <v>21</v>
      </c>
      <c r="R47" s="3" t="s">
        <v>22</v>
      </c>
      <c r="S47" s="3"/>
      <c r="T47" s="3"/>
    </row>
    <row r="48" spans="1:20" ht="37.950000000000003" customHeight="1" x14ac:dyDescent="0.3">
      <c r="A48" s="5">
        <v>44945</v>
      </c>
      <c r="B48" s="6" t="s">
        <v>41</v>
      </c>
      <c r="C48" s="5">
        <v>45513</v>
      </c>
      <c r="D48" s="15">
        <v>568</v>
      </c>
      <c r="E48" s="3" t="s">
        <v>25</v>
      </c>
      <c r="F48" s="3" t="s">
        <v>16</v>
      </c>
      <c r="G48" s="3" t="s">
        <v>34</v>
      </c>
      <c r="H48" s="3" t="s">
        <v>14</v>
      </c>
      <c r="I48" s="3" t="s">
        <v>17</v>
      </c>
      <c r="J48" s="3" t="s">
        <v>26</v>
      </c>
      <c r="K48" s="3">
        <v>21</v>
      </c>
      <c r="L48" s="3" t="s">
        <v>19</v>
      </c>
      <c r="M48" s="3"/>
      <c r="N48" s="3"/>
      <c r="O48" s="3"/>
      <c r="P48" s="3" t="s">
        <v>20</v>
      </c>
      <c r="Q48" s="3" t="s">
        <v>21</v>
      </c>
      <c r="R48" s="3" t="s">
        <v>22</v>
      </c>
      <c r="S48" s="3"/>
      <c r="T48" s="3"/>
    </row>
    <row r="49" spans="1:20" ht="37.950000000000003" customHeight="1" x14ac:dyDescent="0.3">
      <c r="A49" s="7">
        <v>44963</v>
      </c>
      <c r="B49" s="4" t="s">
        <v>42</v>
      </c>
      <c r="C49" s="7">
        <v>45513</v>
      </c>
      <c r="D49" s="16">
        <v>550</v>
      </c>
      <c r="E49" s="3" t="s">
        <v>25</v>
      </c>
      <c r="F49" s="3"/>
      <c r="G49" s="3"/>
      <c r="H49" s="3"/>
      <c r="I49" s="3" t="s">
        <v>17</v>
      </c>
      <c r="J49" s="3" t="s">
        <v>26</v>
      </c>
      <c r="K49" s="3">
        <v>48</v>
      </c>
      <c r="L49" s="3" t="s">
        <v>19</v>
      </c>
      <c r="M49" s="3"/>
      <c r="N49" s="3"/>
      <c r="O49" s="3"/>
      <c r="P49" s="3" t="s">
        <v>20</v>
      </c>
      <c r="Q49" s="3" t="s">
        <v>21</v>
      </c>
      <c r="R49" s="3" t="s">
        <v>22</v>
      </c>
      <c r="S49" s="3"/>
      <c r="T49" s="3"/>
    </row>
    <row r="50" spans="1:20" ht="37.950000000000003" customHeight="1" x14ac:dyDescent="0.3">
      <c r="A50" s="7">
        <v>44970</v>
      </c>
      <c r="B50" s="4" t="s">
        <v>42</v>
      </c>
      <c r="C50" s="7">
        <v>45513</v>
      </c>
      <c r="D50" s="16">
        <v>543</v>
      </c>
      <c r="E50" s="3" t="s">
        <v>25</v>
      </c>
      <c r="F50" s="3"/>
      <c r="G50" s="3" t="s">
        <v>23</v>
      </c>
      <c r="H50" s="3"/>
      <c r="I50" s="3" t="s">
        <v>60</v>
      </c>
      <c r="J50" s="3" t="s">
        <v>26</v>
      </c>
      <c r="K50" s="3">
        <v>74</v>
      </c>
      <c r="L50" s="3" t="s">
        <v>31</v>
      </c>
      <c r="M50" s="3"/>
      <c r="N50" s="3"/>
      <c r="O50" s="3"/>
      <c r="P50" s="3" t="s">
        <v>20</v>
      </c>
      <c r="Q50" s="3" t="s">
        <v>21</v>
      </c>
      <c r="R50" s="3" t="s">
        <v>22</v>
      </c>
      <c r="S50" s="3"/>
      <c r="T50" s="3"/>
    </row>
    <row r="51" spans="1:20" ht="37.950000000000003" customHeight="1" x14ac:dyDescent="0.3">
      <c r="A51" s="7">
        <v>44978</v>
      </c>
      <c r="B51" s="4" t="s">
        <v>41</v>
      </c>
      <c r="C51" s="7">
        <v>45513</v>
      </c>
      <c r="D51" s="16">
        <v>535</v>
      </c>
      <c r="E51" s="3" t="s">
        <v>61</v>
      </c>
      <c r="F51" s="3"/>
      <c r="G51" s="3" t="s">
        <v>27</v>
      </c>
      <c r="H51" s="3"/>
      <c r="I51" s="3" t="s">
        <v>29</v>
      </c>
      <c r="J51" s="3" t="s">
        <v>18</v>
      </c>
      <c r="K51" s="3">
        <v>18</v>
      </c>
      <c r="L51" s="3" t="s">
        <v>19</v>
      </c>
      <c r="M51" s="3" t="s">
        <v>27</v>
      </c>
      <c r="N51" s="3" t="s">
        <v>24</v>
      </c>
      <c r="O51" s="3"/>
      <c r="P51" s="3" t="s">
        <v>20</v>
      </c>
      <c r="Q51" s="3" t="s">
        <v>21</v>
      </c>
      <c r="R51" s="3" t="s">
        <v>21</v>
      </c>
      <c r="S51" s="3"/>
      <c r="T51" s="3"/>
    </row>
    <row r="52" spans="1:20" ht="37.950000000000003" customHeight="1" x14ac:dyDescent="0.3">
      <c r="A52" s="7">
        <v>44980</v>
      </c>
      <c r="B52" s="4" t="s">
        <v>42</v>
      </c>
      <c r="C52" s="7">
        <v>45513</v>
      </c>
      <c r="D52" s="16">
        <v>533</v>
      </c>
      <c r="E52" s="3" t="s">
        <v>25</v>
      </c>
      <c r="F52" s="3"/>
      <c r="G52" s="3"/>
      <c r="H52" s="3"/>
      <c r="I52" s="3" t="s">
        <v>17</v>
      </c>
      <c r="J52" s="3" t="s">
        <v>18</v>
      </c>
      <c r="K52" s="3">
        <v>55</v>
      </c>
      <c r="L52" s="3" t="s">
        <v>19</v>
      </c>
      <c r="M52" s="3"/>
      <c r="N52" s="3"/>
      <c r="O52" s="3"/>
      <c r="P52" s="3" t="s">
        <v>20</v>
      </c>
      <c r="Q52" s="3" t="s">
        <v>21</v>
      </c>
      <c r="R52" s="3" t="s">
        <v>22</v>
      </c>
      <c r="S52" s="3"/>
      <c r="T52" s="3"/>
    </row>
    <row r="53" spans="1:20" ht="37.950000000000003" customHeight="1" x14ac:dyDescent="0.3">
      <c r="A53" s="7">
        <v>44984</v>
      </c>
      <c r="B53" s="4" t="s">
        <v>42</v>
      </c>
      <c r="C53" s="7">
        <v>45513</v>
      </c>
      <c r="D53" s="16">
        <v>529</v>
      </c>
      <c r="E53" s="3" t="s">
        <v>25</v>
      </c>
      <c r="F53" s="3"/>
      <c r="G53" s="3" t="s">
        <v>15</v>
      </c>
      <c r="H53" s="3"/>
      <c r="I53" s="3" t="s">
        <v>17</v>
      </c>
      <c r="J53" s="3" t="s">
        <v>26</v>
      </c>
      <c r="K53" s="3">
        <v>74</v>
      </c>
      <c r="L53" s="3" t="s">
        <v>19</v>
      </c>
      <c r="M53" s="3" t="s">
        <v>23</v>
      </c>
      <c r="N53" s="3" t="s">
        <v>33</v>
      </c>
      <c r="O53" s="3"/>
      <c r="P53" s="3" t="s">
        <v>20</v>
      </c>
      <c r="Q53" s="3" t="s">
        <v>21</v>
      </c>
      <c r="R53" s="3" t="s">
        <v>21</v>
      </c>
      <c r="S53" s="3"/>
      <c r="T53" s="3"/>
    </row>
    <row r="54" spans="1:20" ht="37.950000000000003" customHeight="1" x14ac:dyDescent="0.3">
      <c r="A54" s="7">
        <v>45001</v>
      </c>
      <c r="B54" s="4" t="s">
        <v>42</v>
      </c>
      <c r="C54" s="7">
        <v>45513</v>
      </c>
      <c r="D54" s="16">
        <v>512</v>
      </c>
      <c r="E54" s="3" t="s">
        <v>25</v>
      </c>
      <c r="F54" s="3"/>
      <c r="G54" s="3" t="s">
        <v>34</v>
      </c>
      <c r="H54" s="3"/>
      <c r="I54" s="3"/>
      <c r="J54" s="3" t="s">
        <v>26</v>
      </c>
      <c r="K54" s="3">
        <v>44</v>
      </c>
      <c r="L54" s="3" t="s">
        <v>19</v>
      </c>
      <c r="M54" s="3"/>
      <c r="N54" s="3"/>
      <c r="O54" s="3"/>
      <c r="P54" s="3" t="s">
        <v>20</v>
      </c>
      <c r="Q54" s="3" t="s">
        <v>21</v>
      </c>
      <c r="R54" s="3" t="s">
        <v>22</v>
      </c>
      <c r="S54" s="3"/>
      <c r="T54" s="3"/>
    </row>
    <row r="55" spans="1:20" ht="37.950000000000003" customHeight="1" x14ac:dyDescent="0.3">
      <c r="A55" s="7">
        <v>45021</v>
      </c>
      <c r="B55" s="4" t="s">
        <v>41</v>
      </c>
      <c r="C55" s="7">
        <v>45513</v>
      </c>
      <c r="D55" s="16">
        <v>492</v>
      </c>
      <c r="E55" s="3" t="s">
        <v>25</v>
      </c>
      <c r="F55" s="3"/>
      <c r="G55" s="3" t="s">
        <v>15</v>
      </c>
      <c r="H55" s="3"/>
      <c r="I55" s="3"/>
      <c r="J55" s="3" t="s">
        <v>18</v>
      </c>
      <c r="K55" s="3">
        <v>49</v>
      </c>
      <c r="L55" s="3" t="s">
        <v>19</v>
      </c>
      <c r="M55" s="3"/>
      <c r="N55" s="3"/>
      <c r="O55" s="3"/>
      <c r="P55" s="3" t="s">
        <v>20</v>
      </c>
      <c r="Q55" s="3" t="s">
        <v>21</v>
      </c>
      <c r="R55" s="3" t="s">
        <v>22</v>
      </c>
      <c r="S55" s="3"/>
      <c r="T55" s="3"/>
    </row>
    <row r="56" spans="1:20" ht="37.950000000000003" customHeight="1" x14ac:dyDescent="0.3">
      <c r="A56" s="7">
        <v>45029</v>
      </c>
      <c r="B56" s="4" t="s">
        <v>41</v>
      </c>
      <c r="C56" s="7">
        <v>45513</v>
      </c>
      <c r="D56" s="16">
        <v>484</v>
      </c>
      <c r="E56" s="3" t="s">
        <v>25</v>
      </c>
      <c r="F56" s="3"/>
      <c r="G56" s="3" t="s">
        <v>27</v>
      </c>
      <c r="H56" s="3" t="s">
        <v>16</v>
      </c>
      <c r="I56" s="3" t="s">
        <v>29</v>
      </c>
      <c r="J56" s="3" t="s">
        <v>26</v>
      </c>
      <c r="K56" s="3">
        <v>47</v>
      </c>
      <c r="L56" s="3" t="s">
        <v>19</v>
      </c>
      <c r="M56" s="3"/>
      <c r="N56" s="3"/>
      <c r="O56" s="3"/>
      <c r="P56" s="3" t="s">
        <v>20</v>
      </c>
      <c r="Q56" s="3" t="s">
        <v>21</v>
      </c>
      <c r="R56" s="3" t="s">
        <v>22</v>
      </c>
      <c r="S56" s="3"/>
      <c r="T56" s="3"/>
    </row>
    <row r="57" spans="1:20" ht="37.950000000000003" customHeight="1" x14ac:dyDescent="0.3">
      <c r="A57" s="7">
        <v>45030</v>
      </c>
      <c r="B57" s="4" t="s">
        <v>42</v>
      </c>
      <c r="C57" s="7">
        <v>45513</v>
      </c>
      <c r="D57" s="16">
        <v>483</v>
      </c>
      <c r="E57" s="3" t="s">
        <v>25</v>
      </c>
      <c r="F57" s="3"/>
      <c r="G57" s="3" t="s">
        <v>15</v>
      </c>
      <c r="H57" s="3"/>
      <c r="I57" s="3"/>
      <c r="J57" s="3" t="s">
        <v>18</v>
      </c>
      <c r="K57" s="3">
        <v>60</v>
      </c>
      <c r="L57" s="3" t="s">
        <v>19</v>
      </c>
      <c r="M57" s="3"/>
      <c r="N57" s="3"/>
      <c r="O57" s="3"/>
      <c r="P57" s="3" t="s">
        <v>20</v>
      </c>
      <c r="Q57" s="3" t="s">
        <v>21</v>
      </c>
      <c r="R57" s="3" t="s">
        <v>22</v>
      </c>
      <c r="S57" s="3"/>
      <c r="T57" s="3"/>
    </row>
    <row r="58" spans="1:20" ht="37.950000000000003" customHeight="1" x14ac:dyDescent="0.3">
      <c r="A58" s="7">
        <v>45034</v>
      </c>
      <c r="B58" s="4" t="s">
        <v>41</v>
      </c>
      <c r="C58" s="7">
        <v>45513</v>
      </c>
      <c r="D58" s="16">
        <v>479</v>
      </c>
      <c r="E58" s="3" t="s">
        <v>25</v>
      </c>
      <c r="F58" s="3"/>
      <c r="G58" s="3" t="s">
        <v>34</v>
      </c>
      <c r="H58" s="3" t="s">
        <v>16</v>
      </c>
      <c r="I58" s="3" t="s">
        <v>17</v>
      </c>
      <c r="J58" s="3" t="s">
        <v>18</v>
      </c>
      <c r="K58" s="3">
        <v>38</v>
      </c>
      <c r="L58" s="3" t="s">
        <v>19</v>
      </c>
      <c r="M58" s="3"/>
      <c r="N58" s="3"/>
      <c r="O58" s="3"/>
      <c r="P58" s="3" t="s">
        <v>20</v>
      </c>
      <c r="Q58" s="3" t="s">
        <v>21</v>
      </c>
      <c r="R58" s="3" t="s">
        <v>22</v>
      </c>
      <c r="S58" s="3"/>
      <c r="T58" s="3"/>
    </row>
    <row r="59" spans="1:20" ht="37.950000000000003" customHeight="1" x14ac:dyDescent="0.3">
      <c r="A59" s="7">
        <v>45041</v>
      </c>
      <c r="B59" s="4" t="s">
        <v>41</v>
      </c>
      <c r="C59" s="7">
        <v>45513</v>
      </c>
      <c r="D59" s="16">
        <v>472</v>
      </c>
      <c r="E59" s="3" t="s">
        <v>36</v>
      </c>
      <c r="F59" s="3"/>
      <c r="G59" s="3" t="s">
        <v>27</v>
      </c>
      <c r="H59" s="3" t="s">
        <v>14</v>
      </c>
      <c r="I59" s="3"/>
      <c r="J59" s="3" t="s">
        <v>28</v>
      </c>
      <c r="K59" s="3">
        <v>65</v>
      </c>
      <c r="L59" s="3" t="s">
        <v>19</v>
      </c>
      <c r="M59" s="3" t="s">
        <v>27</v>
      </c>
      <c r="N59" s="3" t="s">
        <v>24</v>
      </c>
      <c r="O59" s="3"/>
      <c r="P59" s="3" t="s">
        <v>20</v>
      </c>
      <c r="Q59" s="3" t="s">
        <v>21</v>
      </c>
      <c r="R59" s="3" t="s">
        <v>32</v>
      </c>
      <c r="S59" s="3"/>
      <c r="T59" s="3"/>
    </row>
    <row r="60" spans="1:20" ht="37.950000000000003" customHeight="1" x14ac:dyDescent="0.3">
      <c r="A60" s="7">
        <v>45047</v>
      </c>
      <c r="B60" s="4" t="s">
        <v>42</v>
      </c>
      <c r="C60" s="7">
        <v>45513</v>
      </c>
      <c r="D60" s="16">
        <v>466</v>
      </c>
      <c r="E60" s="3" t="s">
        <v>25</v>
      </c>
      <c r="F60" s="3"/>
      <c r="G60" s="3" t="s">
        <v>23</v>
      </c>
      <c r="H60" s="3"/>
      <c r="I60" s="3" t="s">
        <v>60</v>
      </c>
      <c r="J60" s="3" t="s">
        <v>26</v>
      </c>
      <c r="K60" s="3">
        <v>45</v>
      </c>
      <c r="L60" s="3" t="s">
        <v>19</v>
      </c>
      <c r="M60" s="3" t="s">
        <v>23</v>
      </c>
      <c r="N60" s="3" t="s">
        <v>24</v>
      </c>
      <c r="O60" s="3"/>
      <c r="P60" s="3" t="s">
        <v>20</v>
      </c>
      <c r="Q60" s="3" t="s">
        <v>21</v>
      </c>
      <c r="R60" s="3" t="s">
        <v>21</v>
      </c>
      <c r="S60" s="3"/>
      <c r="T60" s="3"/>
    </row>
    <row r="61" spans="1:20" ht="37.950000000000003" customHeight="1" x14ac:dyDescent="0.3">
      <c r="A61" s="7">
        <v>45049</v>
      </c>
      <c r="B61" s="4" t="s">
        <v>62</v>
      </c>
      <c r="C61" s="7">
        <v>45513</v>
      </c>
      <c r="D61" s="16">
        <v>464</v>
      </c>
      <c r="E61" s="3" t="s">
        <v>25</v>
      </c>
      <c r="F61" s="3"/>
      <c r="G61" s="3" t="s">
        <v>34</v>
      </c>
      <c r="H61" s="3" t="s">
        <v>16</v>
      </c>
      <c r="I61" s="3"/>
      <c r="J61" s="3" t="s">
        <v>26</v>
      </c>
      <c r="K61" s="3">
        <v>43</v>
      </c>
      <c r="L61" s="3" t="s">
        <v>19</v>
      </c>
      <c r="M61" s="3"/>
      <c r="N61" s="3"/>
      <c r="O61" s="3"/>
      <c r="P61" s="3" t="s">
        <v>21</v>
      </c>
      <c r="Q61" s="3" t="s">
        <v>21</v>
      </c>
      <c r="R61" s="3" t="s">
        <v>22</v>
      </c>
      <c r="S61" s="3"/>
      <c r="T61" s="3"/>
    </row>
    <row r="62" spans="1:20" ht="37.950000000000003" customHeight="1" x14ac:dyDescent="0.3">
      <c r="A62" s="7">
        <v>45053</v>
      </c>
      <c r="B62" s="4" t="s">
        <v>42</v>
      </c>
      <c r="C62" s="7">
        <v>45513</v>
      </c>
      <c r="D62" s="16">
        <v>460</v>
      </c>
      <c r="E62" s="3" t="s">
        <v>25</v>
      </c>
      <c r="F62" s="3"/>
      <c r="G62" s="3" t="s">
        <v>15</v>
      </c>
      <c r="H62" s="3"/>
      <c r="I62" s="3"/>
      <c r="J62" s="3" t="s">
        <v>26</v>
      </c>
      <c r="K62" s="3">
        <v>38</v>
      </c>
      <c r="L62" s="3" t="s">
        <v>19</v>
      </c>
      <c r="M62" s="3"/>
      <c r="N62" s="3"/>
      <c r="O62" s="3"/>
      <c r="P62" s="3" t="s">
        <v>20</v>
      </c>
      <c r="Q62" s="3" t="s">
        <v>21</v>
      </c>
      <c r="R62" s="3" t="s">
        <v>22</v>
      </c>
      <c r="S62" s="3"/>
      <c r="T62" s="3"/>
    </row>
    <row r="63" spans="1:20" ht="37.950000000000003" customHeight="1" x14ac:dyDescent="0.3">
      <c r="A63" s="7">
        <v>45051</v>
      </c>
      <c r="B63" s="4" t="s">
        <v>42</v>
      </c>
      <c r="C63" s="7">
        <v>45513</v>
      </c>
      <c r="D63" s="16">
        <v>462</v>
      </c>
      <c r="E63" s="3" t="s">
        <v>25</v>
      </c>
      <c r="F63" s="3"/>
      <c r="G63" s="3"/>
      <c r="H63" s="3" t="s">
        <v>16</v>
      </c>
      <c r="I63" s="3"/>
      <c r="J63" s="3" t="s">
        <v>18</v>
      </c>
      <c r="K63" s="3">
        <v>11</v>
      </c>
      <c r="L63" s="3" t="s">
        <v>19</v>
      </c>
      <c r="M63" s="3"/>
      <c r="N63" s="3"/>
      <c r="O63" s="3"/>
      <c r="P63" s="3" t="s">
        <v>21</v>
      </c>
      <c r="Q63" s="3" t="s">
        <v>21</v>
      </c>
      <c r="R63" s="3" t="s">
        <v>22</v>
      </c>
      <c r="S63" s="3"/>
      <c r="T63" s="3"/>
    </row>
    <row r="64" spans="1:20" ht="37.950000000000003" customHeight="1" x14ac:dyDescent="0.3">
      <c r="A64" s="7">
        <v>45058</v>
      </c>
      <c r="B64" s="4" t="s">
        <v>41</v>
      </c>
      <c r="C64" s="7">
        <v>45513</v>
      </c>
      <c r="D64" s="16">
        <v>455</v>
      </c>
      <c r="E64" s="3" t="s">
        <v>25</v>
      </c>
      <c r="F64" s="3"/>
      <c r="G64" s="3" t="s">
        <v>59</v>
      </c>
      <c r="H64" s="3"/>
      <c r="I64" s="3"/>
      <c r="J64" s="3" t="s">
        <v>26</v>
      </c>
      <c r="K64" s="3">
        <v>61</v>
      </c>
      <c r="L64" s="3" t="s">
        <v>19</v>
      </c>
      <c r="M64" s="3"/>
      <c r="N64" s="3"/>
      <c r="O64" s="3"/>
      <c r="P64" s="3" t="s">
        <v>21</v>
      </c>
      <c r="Q64" s="3" t="s">
        <v>21</v>
      </c>
      <c r="R64" s="3" t="s">
        <v>22</v>
      </c>
      <c r="S64" s="3"/>
      <c r="T64" s="3"/>
    </row>
    <row r="65" spans="1:21" ht="37.950000000000003" customHeight="1" x14ac:dyDescent="0.3">
      <c r="A65" s="7">
        <v>45065</v>
      </c>
      <c r="B65" s="4" t="s">
        <v>41</v>
      </c>
      <c r="C65" s="7">
        <v>45513</v>
      </c>
      <c r="D65" s="16">
        <v>448</v>
      </c>
      <c r="E65" s="3" t="s">
        <v>25</v>
      </c>
      <c r="F65" s="3"/>
      <c r="G65" s="3" t="s">
        <v>23</v>
      </c>
      <c r="H65" s="3" t="s">
        <v>16</v>
      </c>
      <c r="I65" s="3" t="s">
        <v>63</v>
      </c>
      <c r="J65" s="3" t="s">
        <v>18</v>
      </c>
      <c r="K65" s="3">
        <v>30</v>
      </c>
      <c r="L65" s="3" t="s">
        <v>19</v>
      </c>
      <c r="M65" s="3"/>
      <c r="N65" s="3"/>
      <c r="O65" s="3"/>
      <c r="P65" s="3" t="s">
        <v>21</v>
      </c>
      <c r="Q65" s="3" t="s">
        <v>21</v>
      </c>
      <c r="R65" s="3" t="s">
        <v>22</v>
      </c>
      <c r="S65" s="3"/>
      <c r="T65" s="3"/>
    </row>
    <row r="66" spans="1:21" ht="37.950000000000003" customHeight="1" x14ac:dyDescent="0.3">
      <c r="A66" s="7">
        <v>45069</v>
      </c>
      <c r="B66" s="4" t="s">
        <v>42</v>
      </c>
      <c r="C66" s="7">
        <v>45513</v>
      </c>
      <c r="D66" s="16">
        <v>444</v>
      </c>
      <c r="E66" s="3" t="s">
        <v>25</v>
      </c>
      <c r="F66" s="3"/>
      <c r="G66" s="3" t="s">
        <v>59</v>
      </c>
      <c r="H66" s="3" t="s">
        <v>16</v>
      </c>
      <c r="I66" s="3" t="s">
        <v>17</v>
      </c>
      <c r="J66" s="3" t="s">
        <v>26</v>
      </c>
      <c r="K66" s="3">
        <v>85</v>
      </c>
      <c r="L66" s="3" t="s">
        <v>19</v>
      </c>
      <c r="M66" s="3"/>
      <c r="N66" s="3"/>
      <c r="O66" s="3"/>
      <c r="P66" s="3" t="s">
        <v>20</v>
      </c>
      <c r="Q66" s="3" t="s">
        <v>21</v>
      </c>
      <c r="R66" s="3" t="s">
        <v>22</v>
      </c>
      <c r="S66" s="3"/>
      <c r="T66" s="3"/>
    </row>
    <row r="67" spans="1:21" ht="37.950000000000003" customHeight="1" x14ac:dyDescent="0.3">
      <c r="A67" s="7">
        <v>45072</v>
      </c>
      <c r="B67" s="4" t="s">
        <v>42</v>
      </c>
      <c r="C67" s="7">
        <v>45513</v>
      </c>
      <c r="D67" s="16">
        <v>441</v>
      </c>
      <c r="E67" s="3" t="s">
        <v>36</v>
      </c>
      <c r="F67" s="3"/>
      <c r="G67" s="3" t="s">
        <v>59</v>
      </c>
      <c r="H67" s="3" t="s">
        <v>16</v>
      </c>
      <c r="I67" s="3" t="s">
        <v>63</v>
      </c>
      <c r="J67" s="3" t="s">
        <v>26</v>
      </c>
      <c r="K67" s="3">
        <v>3</v>
      </c>
      <c r="L67" s="3" t="s">
        <v>64</v>
      </c>
      <c r="M67" s="3" t="s">
        <v>27</v>
      </c>
      <c r="N67" s="3" t="s">
        <v>33</v>
      </c>
      <c r="O67" s="3"/>
      <c r="P67" s="3" t="s">
        <v>20</v>
      </c>
      <c r="Q67" s="3" t="s">
        <v>21</v>
      </c>
      <c r="R67" s="3" t="s">
        <v>21</v>
      </c>
      <c r="S67" s="3"/>
      <c r="T67" s="3"/>
    </row>
    <row r="68" spans="1:21" ht="37.950000000000003" customHeight="1" x14ac:dyDescent="0.3">
      <c r="A68" s="7">
        <v>45076</v>
      </c>
      <c r="B68" s="4" t="s">
        <v>41</v>
      </c>
      <c r="C68" s="7">
        <v>45513</v>
      </c>
      <c r="D68" s="16">
        <v>437</v>
      </c>
      <c r="E68" s="3" t="s">
        <v>25</v>
      </c>
      <c r="F68" s="3"/>
      <c r="G68" s="3" t="s">
        <v>59</v>
      </c>
      <c r="H68" s="3" t="s">
        <v>16</v>
      </c>
      <c r="I68" s="3" t="s">
        <v>17</v>
      </c>
      <c r="J68" s="3" t="s">
        <v>18</v>
      </c>
      <c r="K68" s="3">
        <v>58</v>
      </c>
      <c r="L68" s="3" t="s">
        <v>19</v>
      </c>
      <c r="M68" s="3" t="s">
        <v>23</v>
      </c>
      <c r="N68" s="3" t="s">
        <v>24</v>
      </c>
      <c r="O68" s="3"/>
      <c r="P68" s="3" t="s">
        <v>20</v>
      </c>
      <c r="Q68" s="3" t="s">
        <v>21</v>
      </c>
      <c r="R68" s="3" t="s">
        <v>21</v>
      </c>
      <c r="S68" s="3"/>
      <c r="T68" s="3"/>
    </row>
    <row r="69" spans="1:21" ht="37.950000000000003" customHeight="1" x14ac:dyDescent="0.3">
      <c r="A69" s="7">
        <v>45079</v>
      </c>
      <c r="B69" s="4" t="s">
        <v>41</v>
      </c>
      <c r="C69" s="7">
        <v>45513</v>
      </c>
      <c r="D69" s="16">
        <v>434</v>
      </c>
      <c r="E69" s="3" t="s">
        <v>25</v>
      </c>
      <c r="F69" s="3"/>
      <c r="G69" s="3" t="s">
        <v>59</v>
      </c>
      <c r="H69" s="3"/>
      <c r="I69" s="3"/>
      <c r="J69" s="3" t="s">
        <v>18</v>
      </c>
      <c r="K69" s="3">
        <v>24</v>
      </c>
      <c r="L69" s="3" t="s">
        <v>31</v>
      </c>
      <c r="M69" s="3"/>
      <c r="N69" s="3"/>
      <c r="O69" s="3"/>
      <c r="P69" s="3" t="s">
        <v>20</v>
      </c>
      <c r="Q69" s="3" t="s">
        <v>21</v>
      </c>
      <c r="R69" s="3" t="s">
        <v>22</v>
      </c>
      <c r="S69" s="3"/>
      <c r="T69" s="3"/>
    </row>
    <row r="70" spans="1:21" ht="37.950000000000003" customHeight="1" x14ac:dyDescent="0.3">
      <c r="A70" s="7">
        <v>45086</v>
      </c>
      <c r="B70" s="4" t="s">
        <v>42</v>
      </c>
      <c r="C70" s="7">
        <v>45513</v>
      </c>
      <c r="D70" s="16">
        <v>427</v>
      </c>
      <c r="E70" s="3" t="s">
        <v>61</v>
      </c>
      <c r="F70" s="3"/>
      <c r="G70" s="3" t="s">
        <v>23</v>
      </c>
      <c r="H70" s="3" t="s">
        <v>14</v>
      </c>
      <c r="I70" s="3"/>
      <c r="J70" s="3" t="s">
        <v>18</v>
      </c>
      <c r="K70" s="3">
        <v>27</v>
      </c>
      <c r="L70" s="3" t="s">
        <v>19</v>
      </c>
      <c r="M70" s="3"/>
      <c r="N70" s="3"/>
      <c r="O70" s="3"/>
      <c r="P70" s="3" t="s">
        <v>20</v>
      </c>
      <c r="Q70" s="3" t="s">
        <v>21</v>
      </c>
      <c r="R70" s="3" t="s">
        <v>22</v>
      </c>
      <c r="S70" s="3"/>
      <c r="T70" s="3"/>
    </row>
    <row r="71" spans="1:21" ht="37.950000000000003" customHeight="1" x14ac:dyDescent="0.3">
      <c r="A71" s="7">
        <v>45089</v>
      </c>
      <c r="B71" s="4" t="s">
        <v>41</v>
      </c>
      <c r="C71" s="7">
        <v>45513</v>
      </c>
      <c r="D71" s="16">
        <v>424</v>
      </c>
      <c r="E71" s="3" t="s">
        <v>36</v>
      </c>
      <c r="F71" s="3"/>
      <c r="G71" s="3" t="s">
        <v>15</v>
      </c>
      <c r="H71" s="3" t="s">
        <v>16</v>
      </c>
      <c r="I71" s="3" t="s">
        <v>17</v>
      </c>
      <c r="J71" s="3" t="s">
        <v>28</v>
      </c>
      <c r="K71" s="3">
        <v>61</v>
      </c>
      <c r="L71" s="3" t="s">
        <v>31</v>
      </c>
      <c r="M71" s="3" t="s">
        <v>15</v>
      </c>
      <c r="N71" s="3" t="s">
        <v>24</v>
      </c>
      <c r="O71" s="3"/>
      <c r="P71" s="3" t="s">
        <v>21</v>
      </c>
      <c r="Q71" s="3" t="s">
        <v>21</v>
      </c>
      <c r="R71" s="3" t="s">
        <v>21</v>
      </c>
      <c r="S71" s="3"/>
      <c r="T71" s="3"/>
    </row>
    <row r="72" spans="1:21" ht="37.950000000000003" customHeight="1" x14ac:dyDescent="0.3">
      <c r="A72" s="7">
        <v>45090</v>
      </c>
      <c r="B72" s="4" t="s">
        <v>42</v>
      </c>
      <c r="C72" s="7">
        <v>45513</v>
      </c>
      <c r="D72" s="16">
        <v>423</v>
      </c>
      <c r="E72" s="3" t="s">
        <v>25</v>
      </c>
      <c r="F72" s="3"/>
      <c r="G72" s="3" t="s">
        <v>59</v>
      </c>
      <c r="H72" s="3" t="s">
        <v>16</v>
      </c>
      <c r="I72" s="3" t="s">
        <v>17</v>
      </c>
      <c r="J72" s="3" t="s">
        <v>26</v>
      </c>
      <c r="K72" s="3">
        <v>25</v>
      </c>
      <c r="L72" s="3" t="s">
        <v>19</v>
      </c>
      <c r="M72" s="3" t="s">
        <v>59</v>
      </c>
      <c r="N72" s="3" t="s">
        <v>24</v>
      </c>
      <c r="O72" s="3"/>
      <c r="P72" s="3" t="s">
        <v>20</v>
      </c>
      <c r="Q72" s="3" t="s">
        <v>21</v>
      </c>
      <c r="R72" s="3" t="s">
        <v>32</v>
      </c>
      <c r="S72" s="3"/>
      <c r="T72" s="3"/>
    </row>
    <row r="73" spans="1:21" ht="37.950000000000003" customHeight="1" x14ac:dyDescent="0.3">
      <c r="A73" s="7">
        <v>45092</v>
      </c>
      <c r="B73" s="4" t="s">
        <v>41</v>
      </c>
      <c r="C73" s="7">
        <v>45513</v>
      </c>
      <c r="D73" s="16">
        <v>421</v>
      </c>
      <c r="E73" s="3" t="s">
        <v>25</v>
      </c>
      <c r="F73" s="3"/>
      <c r="G73" s="3" t="s">
        <v>34</v>
      </c>
      <c r="H73" s="3" t="s">
        <v>16</v>
      </c>
      <c r="I73" s="3" t="s">
        <v>17</v>
      </c>
      <c r="J73" s="3" t="s">
        <v>26</v>
      </c>
      <c r="K73" s="3">
        <v>57</v>
      </c>
      <c r="L73" s="3" t="s">
        <v>19</v>
      </c>
      <c r="M73" s="3"/>
      <c r="N73" s="3"/>
      <c r="O73" s="3"/>
      <c r="P73" s="3" t="s">
        <v>20</v>
      </c>
      <c r="Q73" s="3" t="s">
        <v>21</v>
      </c>
      <c r="R73" s="3" t="s">
        <v>22</v>
      </c>
      <c r="S73" s="3"/>
      <c r="T73" s="3"/>
    </row>
    <row r="74" spans="1:21" ht="37.950000000000003" customHeight="1" x14ac:dyDescent="0.3">
      <c r="A74" s="7">
        <v>45107</v>
      </c>
      <c r="B74" s="4" t="s">
        <v>41</v>
      </c>
      <c r="C74" s="7">
        <v>45513</v>
      </c>
      <c r="D74" s="16">
        <v>406</v>
      </c>
      <c r="E74" s="3" t="s">
        <v>36</v>
      </c>
      <c r="F74" s="3"/>
      <c r="G74" s="3" t="s">
        <v>59</v>
      </c>
      <c r="H74" s="3" t="s">
        <v>16</v>
      </c>
      <c r="I74" s="3"/>
      <c r="J74" s="3" t="s">
        <v>28</v>
      </c>
      <c r="K74" s="3">
        <v>50</v>
      </c>
      <c r="L74" s="3" t="s">
        <v>19</v>
      </c>
      <c r="M74" s="3"/>
      <c r="N74" s="3"/>
      <c r="O74" s="3"/>
      <c r="P74" s="3" t="s">
        <v>20</v>
      </c>
      <c r="Q74" s="3" t="s">
        <v>21</v>
      </c>
      <c r="R74" s="3" t="s">
        <v>22</v>
      </c>
      <c r="S74" s="3"/>
      <c r="T74" s="3"/>
    </row>
    <row r="75" spans="1:21" ht="37.950000000000003" customHeight="1" x14ac:dyDescent="0.3">
      <c r="A75" s="7">
        <v>45132</v>
      </c>
      <c r="B75" s="4" t="s">
        <v>42</v>
      </c>
      <c r="C75" s="7">
        <v>45513</v>
      </c>
      <c r="D75" s="16">
        <v>381</v>
      </c>
      <c r="E75" s="3" t="s">
        <v>25</v>
      </c>
      <c r="F75" s="3"/>
      <c r="G75" s="3" t="s">
        <v>15</v>
      </c>
      <c r="H75" s="3" t="s">
        <v>16</v>
      </c>
      <c r="I75" s="3"/>
      <c r="J75" s="3" t="s">
        <v>26</v>
      </c>
      <c r="K75" s="3">
        <v>38</v>
      </c>
      <c r="L75" s="3" t="s">
        <v>19</v>
      </c>
      <c r="M75" s="3"/>
      <c r="N75" s="3"/>
      <c r="O75" s="3"/>
      <c r="P75" s="3" t="s">
        <v>21</v>
      </c>
      <c r="Q75" s="3" t="s">
        <v>21</v>
      </c>
      <c r="R75" s="3" t="s">
        <v>22</v>
      </c>
      <c r="S75" s="3"/>
      <c r="T75" s="3"/>
    </row>
    <row r="76" spans="1:21" ht="37.950000000000003" customHeight="1" x14ac:dyDescent="0.3">
      <c r="A76" s="7">
        <v>45168</v>
      </c>
      <c r="B76" s="4" t="s">
        <v>42</v>
      </c>
      <c r="C76" s="7">
        <v>45513</v>
      </c>
      <c r="D76" s="16">
        <v>345</v>
      </c>
      <c r="E76" s="3" t="s">
        <v>25</v>
      </c>
      <c r="F76" s="3"/>
      <c r="G76" s="3"/>
      <c r="H76" s="3" t="s">
        <v>16</v>
      </c>
      <c r="I76" s="3"/>
      <c r="J76" s="3" t="s">
        <v>28</v>
      </c>
      <c r="K76" s="3">
        <v>89</v>
      </c>
      <c r="L76" s="3" t="s">
        <v>19</v>
      </c>
      <c r="M76" s="3"/>
      <c r="N76" s="3"/>
      <c r="O76" s="3"/>
      <c r="P76" s="3" t="s">
        <v>20</v>
      </c>
      <c r="Q76" s="3" t="s">
        <v>21</v>
      </c>
      <c r="R76" s="3" t="s">
        <v>22</v>
      </c>
      <c r="S76" s="3"/>
      <c r="T76" s="3"/>
    </row>
    <row r="77" spans="1:21" ht="37.950000000000003" customHeight="1" x14ac:dyDescent="0.3">
      <c r="A77" s="7">
        <v>45203</v>
      </c>
      <c r="B77" s="4" t="s">
        <v>42</v>
      </c>
      <c r="C77" s="7">
        <v>45513</v>
      </c>
      <c r="D77" s="16">
        <v>310</v>
      </c>
      <c r="E77" s="3" t="s">
        <v>36</v>
      </c>
      <c r="F77" s="3"/>
      <c r="G77" s="3"/>
      <c r="H77" s="3" t="s">
        <v>16</v>
      </c>
      <c r="I77" s="3"/>
      <c r="J77" s="3" t="s">
        <v>28</v>
      </c>
      <c r="K77" s="3">
        <v>89</v>
      </c>
      <c r="L77" s="3" t="s">
        <v>19</v>
      </c>
      <c r="M77" s="3"/>
      <c r="N77" s="3"/>
      <c r="O77" s="3"/>
      <c r="P77" s="3" t="s">
        <v>20</v>
      </c>
      <c r="Q77" s="3" t="s">
        <v>21</v>
      </c>
      <c r="R77" s="3" t="s">
        <v>22</v>
      </c>
      <c r="S77" s="3"/>
      <c r="T77" s="3"/>
    </row>
    <row r="78" spans="1:21" ht="37.950000000000003" customHeight="1" x14ac:dyDescent="0.3">
      <c r="A78" s="7">
        <v>45320</v>
      </c>
      <c r="B78" s="4" t="s">
        <v>41</v>
      </c>
      <c r="C78" s="7">
        <v>45513</v>
      </c>
      <c r="D78" s="16">
        <v>193</v>
      </c>
      <c r="E78" s="3" t="s">
        <v>61</v>
      </c>
      <c r="F78" s="3"/>
      <c r="G78" s="3" t="s">
        <v>59</v>
      </c>
      <c r="H78" s="3" t="s">
        <v>16</v>
      </c>
      <c r="I78" s="3"/>
      <c r="J78" s="3" t="s">
        <v>26</v>
      </c>
      <c r="K78" s="3">
        <v>25</v>
      </c>
      <c r="L78" s="3" t="s">
        <v>19</v>
      </c>
      <c r="M78" s="3" t="s">
        <v>59</v>
      </c>
      <c r="N78" s="3" t="s">
        <v>24</v>
      </c>
      <c r="O78" s="3"/>
      <c r="P78" s="3" t="s">
        <v>20</v>
      </c>
      <c r="Q78" s="3" t="s">
        <v>21</v>
      </c>
      <c r="R78" s="3" t="s">
        <v>21</v>
      </c>
      <c r="S78" s="3"/>
      <c r="T78" s="3"/>
    </row>
    <row r="79" spans="1:21" ht="79.2" x14ac:dyDescent="0.3">
      <c r="A79" s="25">
        <v>44074</v>
      </c>
      <c r="B79" s="24" t="s">
        <v>41</v>
      </c>
      <c r="C79" s="25">
        <v>45709</v>
      </c>
      <c r="D79" s="32">
        <v>1635</v>
      </c>
      <c r="E79" s="23" t="s">
        <v>61</v>
      </c>
      <c r="F79" s="23" t="s">
        <v>14</v>
      </c>
      <c r="G79" s="23" t="s">
        <v>15</v>
      </c>
      <c r="H79" s="23" t="s">
        <v>16</v>
      </c>
      <c r="I79" s="23" t="s">
        <v>17</v>
      </c>
      <c r="J79" s="23" t="s">
        <v>18</v>
      </c>
      <c r="K79" s="23" t="s">
        <v>73</v>
      </c>
      <c r="L79" s="23" t="s">
        <v>19</v>
      </c>
      <c r="M79" s="23" t="s">
        <v>15</v>
      </c>
      <c r="N79" s="23" t="s">
        <v>24</v>
      </c>
      <c r="O79" s="26"/>
      <c r="P79" s="23" t="s">
        <v>20</v>
      </c>
      <c r="Q79" s="23" t="s">
        <v>74</v>
      </c>
      <c r="R79" s="23" t="s">
        <v>22</v>
      </c>
      <c r="S79" s="23" t="s">
        <v>72</v>
      </c>
      <c r="T79" s="23" t="s">
        <v>72</v>
      </c>
      <c r="U79" s="23" t="s">
        <v>72</v>
      </c>
    </row>
    <row r="80" spans="1:21" ht="79.2" x14ac:dyDescent="0.3">
      <c r="A80" s="25">
        <v>44900</v>
      </c>
      <c r="B80" s="24" t="s">
        <v>41</v>
      </c>
      <c r="C80" s="25">
        <v>45709</v>
      </c>
      <c r="D80" s="32">
        <v>809</v>
      </c>
      <c r="E80" s="23" t="s">
        <v>25</v>
      </c>
      <c r="F80" s="23" t="s">
        <v>16</v>
      </c>
      <c r="G80" s="23" t="s">
        <v>15</v>
      </c>
      <c r="H80" s="23" t="s">
        <v>16</v>
      </c>
      <c r="I80" s="23" t="s">
        <v>17</v>
      </c>
      <c r="J80" s="23" t="s">
        <v>18</v>
      </c>
      <c r="K80" s="23" t="s">
        <v>75</v>
      </c>
      <c r="L80" s="23" t="s">
        <v>19</v>
      </c>
      <c r="M80" s="23"/>
      <c r="N80" s="23"/>
      <c r="O80" s="26"/>
      <c r="P80" s="23" t="s">
        <v>20</v>
      </c>
      <c r="Q80" s="23" t="s">
        <v>21</v>
      </c>
      <c r="R80" s="23" t="s">
        <v>22</v>
      </c>
      <c r="S80" s="23" t="s">
        <v>72</v>
      </c>
      <c r="T80" s="23" t="s">
        <v>72</v>
      </c>
      <c r="U80" s="23" t="s">
        <v>72</v>
      </c>
    </row>
    <row r="81" spans="1:21" ht="79.2" x14ac:dyDescent="0.3">
      <c r="A81" s="29">
        <v>44949</v>
      </c>
      <c r="B81" s="28" t="s">
        <v>42</v>
      </c>
      <c r="C81" s="29">
        <v>45709</v>
      </c>
      <c r="D81" s="32">
        <v>760</v>
      </c>
      <c r="E81" s="23" t="s">
        <v>25</v>
      </c>
      <c r="F81" s="23" t="s">
        <v>14</v>
      </c>
      <c r="G81" s="23" t="s">
        <v>15</v>
      </c>
      <c r="H81" s="23" t="s">
        <v>16</v>
      </c>
      <c r="I81" s="23" t="s">
        <v>17</v>
      </c>
      <c r="J81" s="23" t="s">
        <v>26</v>
      </c>
      <c r="K81" s="23" t="s">
        <v>76</v>
      </c>
      <c r="L81" s="23" t="s">
        <v>19</v>
      </c>
      <c r="M81" s="23"/>
      <c r="N81" s="23"/>
      <c r="O81" s="26"/>
      <c r="P81" s="23" t="s">
        <v>20</v>
      </c>
      <c r="Q81" s="23" t="s">
        <v>21</v>
      </c>
      <c r="R81" s="23" t="s">
        <v>22</v>
      </c>
      <c r="S81" s="23" t="s">
        <v>72</v>
      </c>
      <c r="T81" s="23" t="s">
        <v>72</v>
      </c>
      <c r="U81" s="23" t="s">
        <v>72</v>
      </c>
    </row>
    <row r="82" spans="1:21" ht="79.2" x14ac:dyDescent="0.3">
      <c r="A82" s="31">
        <v>44977</v>
      </c>
      <c r="B82" s="30" t="s">
        <v>41</v>
      </c>
      <c r="C82" s="31">
        <v>45709</v>
      </c>
      <c r="D82" s="32">
        <v>732</v>
      </c>
      <c r="E82" s="23" t="s">
        <v>25</v>
      </c>
      <c r="F82" s="23"/>
      <c r="G82" s="23" t="s">
        <v>15</v>
      </c>
      <c r="H82" s="23"/>
      <c r="I82" s="23" t="s">
        <v>17</v>
      </c>
      <c r="J82" s="23" t="s">
        <v>18</v>
      </c>
      <c r="K82" s="23" t="s">
        <v>77</v>
      </c>
      <c r="L82" s="23" t="s">
        <v>19</v>
      </c>
      <c r="M82" s="23"/>
      <c r="N82" s="23"/>
      <c r="O82" s="26"/>
      <c r="P82" s="23" t="s">
        <v>20</v>
      </c>
      <c r="Q82" s="23" t="s">
        <v>21</v>
      </c>
      <c r="R82" s="23" t="s">
        <v>22</v>
      </c>
      <c r="S82" s="23" t="s">
        <v>72</v>
      </c>
      <c r="T82" s="23" t="s">
        <v>72</v>
      </c>
      <c r="U82" s="23" t="s">
        <v>72</v>
      </c>
    </row>
    <row r="83" spans="1:21" ht="52.8" x14ac:dyDescent="0.3">
      <c r="A83" s="25">
        <v>45015</v>
      </c>
      <c r="B83" s="24" t="s">
        <v>41</v>
      </c>
      <c r="C83" s="25">
        <v>45709</v>
      </c>
      <c r="D83" s="32">
        <v>694</v>
      </c>
      <c r="E83" s="23" t="s">
        <v>25</v>
      </c>
      <c r="F83" s="23"/>
      <c r="G83" s="23" t="s">
        <v>34</v>
      </c>
      <c r="H83" s="23"/>
      <c r="I83" s="23" t="s">
        <v>17</v>
      </c>
      <c r="J83" s="23" t="s">
        <v>26</v>
      </c>
      <c r="K83" s="23" t="s">
        <v>78</v>
      </c>
      <c r="L83" s="23" t="s">
        <v>31</v>
      </c>
      <c r="M83" s="23" t="s">
        <v>15</v>
      </c>
      <c r="N83" s="23" t="s">
        <v>24</v>
      </c>
      <c r="O83" s="26"/>
      <c r="P83" s="23" t="s">
        <v>20</v>
      </c>
      <c r="Q83" s="23" t="s">
        <v>21</v>
      </c>
      <c r="R83" s="23" t="s">
        <v>21</v>
      </c>
      <c r="S83" s="23" t="s">
        <v>72</v>
      </c>
      <c r="T83" s="23" t="s">
        <v>72</v>
      </c>
      <c r="U83" s="23" t="s">
        <v>72</v>
      </c>
    </row>
    <row r="84" spans="1:21" ht="79.2" x14ac:dyDescent="0.3">
      <c r="A84" s="25">
        <v>45023</v>
      </c>
      <c r="B84" s="24" t="s">
        <v>41</v>
      </c>
      <c r="C84" s="25">
        <v>45709</v>
      </c>
      <c r="D84" s="32">
        <v>686</v>
      </c>
      <c r="E84" s="23" t="s">
        <v>25</v>
      </c>
      <c r="F84" s="23"/>
      <c r="G84" s="23" t="s">
        <v>34</v>
      </c>
      <c r="H84" s="23" t="s">
        <v>16</v>
      </c>
      <c r="I84" s="23"/>
      <c r="J84" s="23" t="s">
        <v>28</v>
      </c>
      <c r="K84" s="23" t="s">
        <v>79</v>
      </c>
      <c r="L84" s="23" t="s">
        <v>19</v>
      </c>
      <c r="M84" s="23"/>
      <c r="N84" s="23"/>
      <c r="O84" s="26"/>
      <c r="P84" s="23" t="s">
        <v>20</v>
      </c>
      <c r="Q84" s="23" t="s">
        <v>21</v>
      </c>
      <c r="R84" s="23" t="s">
        <v>22</v>
      </c>
      <c r="S84" s="23" t="s">
        <v>72</v>
      </c>
      <c r="T84" s="23" t="s">
        <v>72</v>
      </c>
      <c r="U84" s="23" t="s">
        <v>72</v>
      </c>
    </row>
    <row r="85" spans="1:21" ht="79.2" x14ac:dyDescent="0.3">
      <c r="A85" s="25">
        <v>45121</v>
      </c>
      <c r="B85" s="24" t="s">
        <v>42</v>
      </c>
      <c r="C85" s="25">
        <v>45709</v>
      </c>
      <c r="D85" s="32">
        <v>588</v>
      </c>
      <c r="E85" s="23" t="s">
        <v>25</v>
      </c>
      <c r="F85" s="23"/>
      <c r="G85" s="23" t="s">
        <v>34</v>
      </c>
      <c r="H85" s="23" t="s">
        <v>16</v>
      </c>
      <c r="I85" s="23" t="s">
        <v>17</v>
      </c>
      <c r="J85" s="23" t="s">
        <v>26</v>
      </c>
      <c r="K85" s="23" t="s">
        <v>80</v>
      </c>
      <c r="L85" s="23" t="s">
        <v>19</v>
      </c>
      <c r="M85" s="23"/>
      <c r="N85" s="23"/>
      <c r="O85" s="26"/>
      <c r="P85" s="23" t="s">
        <v>20</v>
      </c>
      <c r="Q85" s="23" t="s">
        <v>21</v>
      </c>
      <c r="R85" s="23" t="s">
        <v>22</v>
      </c>
      <c r="S85" s="23" t="s">
        <v>72</v>
      </c>
      <c r="T85" s="23" t="s">
        <v>72</v>
      </c>
      <c r="U85" s="23" t="s">
        <v>72</v>
      </c>
    </row>
    <row r="86" spans="1:21" ht="52.8" x14ac:dyDescent="0.3">
      <c r="A86" s="25">
        <v>45140</v>
      </c>
      <c r="B86" s="24" t="s">
        <v>42</v>
      </c>
      <c r="C86" s="25">
        <v>45709</v>
      </c>
      <c r="D86" s="32">
        <v>569</v>
      </c>
      <c r="E86" s="23" t="s">
        <v>25</v>
      </c>
      <c r="F86" s="23"/>
      <c r="G86" s="23" t="s">
        <v>23</v>
      </c>
      <c r="H86" s="23" t="s">
        <v>16</v>
      </c>
      <c r="I86" s="23" t="s">
        <v>17</v>
      </c>
      <c r="J86" s="23" t="s">
        <v>26</v>
      </c>
      <c r="K86" s="23" t="s">
        <v>81</v>
      </c>
      <c r="L86" s="23" t="s">
        <v>19</v>
      </c>
      <c r="M86" s="23" t="s">
        <v>23</v>
      </c>
      <c r="N86" s="23" t="s">
        <v>24</v>
      </c>
      <c r="O86" s="26"/>
      <c r="P86" s="23" t="s">
        <v>20</v>
      </c>
      <c r="Q86" s="23" t="s">
        <v>21</v>
      </c>
      <c r="R86" s="23" t="s">
        <v>21</v>
      </c>
      <c r="S86" s="23" t="s">
        <v>72</v>
      </c>
      <c r="T86" s="23" t="s">
        <v>72</v>
      </c>
      <c r="U86" s="23" t="s">
        <v>72</v>
      </c>
    </row>
    <row r="87" spans="1:21" ht="79.2" x14ac:dyDescent="0.3">
      <c r="A87" s="25">
        <v>45148</v>
      </c>
      <c r="B87" s="24" t="s">
        <v>41</v>
      </c>
      <c r="C87" s="25">
        <v>45709</v>
      </c>
      <c r="D87" s="32">
        <v>566</v>
      </c>
      <c r="E87" s="23" t="s">
        <v>25</v>
      </c>
      <c r="F87" s="23"/>
      <c r="G87" s="23" t="s">
        <v>15</v>
      </c>
      <c r="H87" s="23" t="s">
        <v>16</v>
      </c>
      <c r="I87" s="23" t="s">
        <v>17</v>
      </c>
      <c r="J87" s="23" t="s">
        <v>18</v>
      </c>
      <c r="K87" s="23" t="s">
        <v>82</v>
      </c>
      <c r="L87" s="23" t="s">
        <v>19</v>
      </c>
      <c r="M87" s="23"/>
      <c r="N87" s="23"/>
      <c r="O87" s="26"/>
      <c r="P87" s="23" t="s">
        <v>20</v>
      </c>
      <c r="Q87" s="23" t="s">
        <v>21</v>
      </c>
      <c r="R87" s="23" t="s">
        <v>22</v>
      </c>
      <c r="S87" s="23" t="s">
        <v>72</v>
      </c>
      <c r="T87" s="23" t="s">
        <v>72</v>
      </c>
      <c r="U87" s="23" t="s">
        <v>72</v>
      </c>
    </row>
    <row r="88" spans="1:21" ht="79.2" x14ac:dyDescent="0.3">
      <c r="A88" s="25">
        <v>45174</v>
      </c>
      <c r="B88" s="24" t="s">
        <v>42</v>
      </c>
      <c r="C88" s="25">
        <v>45709</v>
      </c>
      <c r="D88" s="32">
        <v>561</v>
      </c>
      <c r="E88" s="23" t="s">
        <v>25</v>
      </c>
      <c r="F88" s="23"/>
      <c r="G88" s="23"/>
      <c r="H88" s="23" t="s">
        <v>16</v>
      </c>
      <c r="I88" s="23"/>
      <c r="J88" s="23" t="s">
        <v>28</v>
      </c>
      <c r="K88" s="23" t="s">
        <v>83</v>
      </c>
      <c r="L88" s="23" t="s">
        <v>31</v>
      </c>
      <c r="M88" s="23"/>
      <c r="N88" s="23"/>
      <c r="O88" s="26"/>
      <c r="P88" s="23" t="s">
        <v>20</v>
      </c>
      <c r="Q88" s="23" t="s">
        <v>21</v>
      </c>
      <c r="R88" s="23" t="s">
        <v>22</v>
      </c>
      <c r="S88" s="23" t="s">
        <v>72</v>
      </c>
      <c r="T88" s="23" t="s">
        <v>72</v>
      </c>
      <c r="U88" s="23" t="s">
        <v>72</v>
      </c>
    </row>
    <row r="89" spans="1:21" ht="79.2" x14ac:dyDescent="0.3">
      <c r="A89" s="25">
        <v>45174</v>
      </c>
      <c r="B89" s="24" t="s">
        <v>41</v>
      </c>
      <c r="C89" s="25">
        <v>45709</v>
      </c>
      <c r="D89" s="32">
        <v>535</v>
      </c>
      <c r="E89" s="23" t="s">
        <v>25</v>
      </c>
      <c r="F89" s="23"/>
      <c r="G89" s="23" t="s">
        <v>15</v>
      </c>
      <c r="H89" s="23" t="s">
        <v>16</v>
      </c>
      <c r="I89" s="23" t="s">
        <v>17</v>
      </c>
      <c r="J89" s="23" t="s">
        <v>26</v>
      </c>
      <c r="K89" s="23" t="s">
        <v>77</v>
      </c>
      <c r="L89" s="23" t="s">
        <v>19</v>
      </c>
      <c r="M89" s="23"/>
      <c r="N89" s="23"/>
      <c r="O89" s="26"/>
      <c r="P89" s="23" t="s">
        <v>20</v>
      </c>
      <c r="Q89" s="23" t="s">
        <v>21</v>
      </c>
      <c r="R89" s="23" t="s">
        <v>22</v>
      </c>
      <c r="S89" s="23" t="s">
        <v>72</v>
      </c>
      <c r="T89" s="23" t="s">
        <v>72</v>
      </c>
      <c r="U89" s="23" t="s">
        <v>72</v>
      </c>
    </row>
    <row r="90" spans="1:21" ht="79.2" x14ac:dyDescent="0.3">
      <c r="A90" s="25">
        <v>45180</v>
      </c>
      <c r="B90" s="24" t="s">
        <v>42</v>
      </c>
      <c r="C90" s="25">
        <v>45709</v>
      </c>
      <c r="D90" s="32">
        <v>529</v>
      </c>
      <c r="E90" s="23" t="s">
        <v>25</v>
      </c>
      <c r="F90" s="23"/>
      <c r="G90" s="23"/>
      <c r="H90" s="23" t="s">
        <v>16</v>
      </c>
      <c r="I90" s="23"/>
      <c r="J90" s="23" t="s">
        <v>26</v>
      </c>
      <c r="K90" s="23" t="s">
        <v>84</v>
      </c>
      <c r="L90" s="23" t="s">
        <v>19</v>
      </c>
      <c r="M90" s="23"/>
      <c r="N90" s="23"/>
      <c r="O90" s="26"/>
      <c r="P90" s="23" t="s">
        <v>20</v>
      </c>
      <c r="Q90" s="23" t="s">
        <v>21</v>
      </c>
      <c r="R90" s="23" t="s">
        <v>22</v>
      </c>
      <c r="S90" s="23" t="s">
        <v>72</v>
      </c>
      <c r="T90" s="23" t="s">
        <v>72</v>
      </c>
      <c r="U90" s="23" t="s">
        <v>72</v>
      </c>
    </row>
    <row r="91" spans="1:21" ht="79.2" x14ac:dyDescent="0.3">
      <c r="A91" s="25">
        <v>45181</v>
      </c>
      <c r="B91" s="24" t="s">
        <v>42</v>
      </c>
      <c r="C91" s="25">
        <v>45709</v>
      </c>
      <c r="D91" s="32">
        <v>528</v>
      </c>
      <c r="E91" s="23" t="s">
        <v>25</v>
      </c>
      <c r="F91" s="23"/>
      <c r="G91" s="23" t="s">
        <v>34</v>
      </c>
      <c r="H91" s="23" t="s">
        <v>16</v>
      </c>
      <c r="I91" s="23" t="s">
        <v>17</v>
      </c>
      <c r="J91" s="23" t="s">
        <v>26</v>
      </c>
      <c r="K91" s="23" t="s">
        <v>85</v>
      </c>
      <c r="L91" s="23" t="s">
        <v>31</v>
      </c>
      <c r="M91" s="23"/>
      <c r="N91" s="23"/>
      <c r="O91" s="26"/>
      <c r="P91" s="23" t="s">
        <v>20</v>
      </c>
      <c r="Q91" s="23" t="s">
        <v>21</v>
      </c>
      <c r="R91" s="23" t="s">
        <v>22</v>
      </c>
      <c r="S91" s="23" t="s">
        <v>72</v>
      </c>
      <c r="T91" s="23" t="s">
        <v>72</v>
      </c>
      <c r="U91" s="23" t="s">
        <v>72</v>
      </c>
    </row>
    <row r="92" spans="1:21" ht="79.2" x14ac:dyDescent="0.3">
      <c r="A92" s="25">
        <v>45190</v>
      </c>
      <c r="B92" s="24" t="s">
        <v>42</v>
      </c>
      <c r="C92" s="25">
        <v>45709</v>
      </c>
      <c r="D92" s="32">
        <v>519</v>
      </c>
      <c r="E92" s="23" t="s">
        <v>25</v>
      </c>
      <c r="F92" s="23"/>
      <c r="G92" s="23" t="s">
        <v>34</v>
      </c>
      <c r="H92" s="23" t="s">
        <v>16</v>
      </c>
      <c r="I92" s="23" t="s">
        <v>17</v>
      </c>
      <c r="J92" s="23" t="s">
        <v>26</v>
      </c>
      <c r="K92" s="23" t="s">
        <v>86</v>
      </c>
      <c r="L92" s="23" t="s">
        <v>19</v>
      </c>
      <c r="M92" s="23"/>
      <c r="N92" s="23"/>
      <c r="O92" s="26"/>
      <c r="P92" s="23" t="s">
        <v>20</v>
      </c>
      <c r="Q92" s="23" t="s">
        <v>21</v>
      </c>
      <c r="R92" s="23" t="s">
        <v>22</v>
      </c>
      <c r="S92" s="23" t="s">
        <v>72</v>
      </c>
      <c r="T92" s="23" t="s">
        <v>72</v>
      </c>
      <c r="U92" s="23" t="s">
        <v>72</v>
      </c>
    </row>
    <row r="93" spans="1:21" ht="79.2" x14ac:dyDescent="0.3">
      <c r="A93" s="25">
        <v>45194</v>
      </c>
      <c r="B93" s="24" t="s">
        <v>42</v>
      </c>
      <c r="C93" s="25">
        <v>45709</v>
      </c>
      <c r="D93" s="32">
        <v>515</v>
      </c>
      <c r="E93" s="23" t="s">
        <v>25</v>
      </c>
      <c r="F93" s="23"/>
      <c r="G93" s="23" t="s">
        <v>34</v>
      </c>
      <c r="H93" s="23" t="s">
        <v>16</v>
      </c>
      <c r="I93" s="23"/>
      <c r="J93" s="23" t="s">
        <v>26</v>
      </c>
      <c r="K93" s="23" t="s">
        <v>87</v>
      </c>
      <c r="L93" s="23" t="s">
        <v>19</v>
      </c>
      <c r="M93" s="23"/>
      <c r="N93" s="23"/>
      <c r="O93" s="26"/>
      <c r="P93" s="23" t="s">
        <v>21</v>
      </c>
      <c r="Q93" s="23" t="s">
        <v>21</v>
      </c>
      <c r="R93" s="23" t="s">
        <v>22</v>
      </c>
      <c r="S93" s="23" t="s">
        <v>72</v>
      </c>
      <c r="T93" s="23" t="s">
        <v>72</v>
      </c>
      <c r="U93" s="23" t="s">
        <v>72</v>
      </c>
    </row>
    <row r="94" spans="1:21" ht="79.2" x14ac:dyDescent="0.3">
      <c r="A94" s="25">
        <v>45197</v>
      </c>
      <c r="B94" s="24" t="s">
        <v>42</v>
      </c>
      <c r="C94" s="25">
        <v>45709</v>
      </c>
      <c r="D94" s="32">
        <v>512</v>
      </c>
      <c r="E94" s="23" t="s">
        <v>25</v>
      </c>
      <c r="F94" s="23"/>
      <c r="G94" s="23" t="s">
        <v>15</v>
      </c>
      <c r="H94" s="23" t="s">
        <v>16</v>
      </c>
      <c r="I94" s="23" t="s">
        <v>17</v>
      </c>
      <c r="J94" s="23" t="s">
        <v>18</v>
      </c>
      <c r="K94" s="23" t="s">
        <v>88</v>
      </c>
      <c r="L94" s="23" t="s">
        <v>19</v>
      </c>
      <c r="M94" s="23"/>
      <c r="N94" s="23"/>
      <c r="O94" s="26"/>
      <c r="P94" s="23" t="s">
        <v>20</v>
      </c>
      <c r="Q94" s="23" t="s">
        <v>21</v>
      </c>
      <c r="R94" s="23" t="s">
        <v>22</v>
      </c>
      <c r="S94" s="23" t="s">
        <v>72</v>
      </c>
      <c r="T94" s="23" t="s">
        <v>72</v>
      </c>
      <c r="U94" s="23" t="s">
        <v>72</v>
      </c>
    </row>
    <row r="95" spans="1:21" ht="79.2" x14ac:dyDescent="0.3">
      <c r="A95" s="25">
        <v>45197</v>
      </c>
      <c r="B95" s="24" t="s">
        <v>42</v>
      </c>
      <c r="C95" s="25">
        <v>45709</v>
      </c>
      <c r="D95" s="32">
        <v>512</v>
      </c>
      <c r="E95" s="23" t="s">
        <v>25</v>
      </c>
      <c r="F95" s="23"/>
      <c r="G95" s="23" t="s">
        <v>15</v>
      </c>
      <c r="H95" s="23" t="s">
        <v>16</v>
      </c>
      <c r="I95" s="23"/>
      <c r="J95" s="23" t="s">
        <v>18</v>
      </c>
      <c r="K95" s="23" t="s">
        <v>89</v>
      </c>
      <c r="L95" s="23" t="s">
        <v>19</v>
      </c>
      <c r="M95" s="23"/>
      <c r="N95" s="23"/>
      <c r="O95" s="26"/>
      <c r="P95" s="23" t="s">
        <v>20</v>
      </c>
      <c r="Q95" s="23" t="s">
        <v>21</v>
      </c>
      <c r="R95" s="23" t="s">
        <v>22</v>
      </c>
      <c r="S95" s="23" t="s">
        <v>72</v>
      </c>
      <c r="T95" s="23" t="s">
        <v>72</v>
      </c>
      <c r="U95" s="23" t="s">
        <v>72</v>
      </c>
    </row>
    <row r="96" spans="1:21" ht="79.2" x14ac:dyDescent="0.3">
      <c r="A96" s="25">
        <v>45198</v>
      </c>
      <c r="B96" s="24" t="s">
        <v>41</v>
      </c>
      <c r="C96" s="25">
        <v>45709</v>
      </c>
      <c r="D96" s="32">
        <v>511</v>
      </c>
      <c r="E96" s="23" t="s">
        <v>25</v>
      </c>
      <c r="F96" s="23"/>
      <c r="G96" s="23" t="s">
        <v>15</v>
      </c>
      <c r="H96" s="23" t="s">
        <v>16</v>
      </c>
      <c r="I96" s="23" t="s">
        <v>17</v>
      </c>
      <c r="J96" s="23" t="s">
        <v>18</v>
      </c>
      <c r="K96" s="23" t="s">
        <v>81</v>
      </c>
      <c r="L96" s="23" t="s">
        <v>19</v>
      </c>
      <c r="M96" s="23"/>
      <c r="N96" s="23"/>
      <c r="O96" s="26"/>
      <c r="P96" s="23" t="s">
        <v>20</v>
      </c>
      <c r="Q96" s="23" t="s">
        <v>21</v>
      </c>
      <c r="R96" s="23" t="s">
        <v>22</v>
      </c>
      <c r="S96" s="23" t="s">
        <v>72</v>
      </c>
      <c r="T96" s="23" t="s">
        <v>72</v>
      </c>
      <c r="U96" s="23" t="s">
        <v>72</v>
      </c>
    </row>
    <row r="97" spans="1:21" ht="52.8" x14ac:dyDescent="0.3">
      <c r="A97" s="25">
        <v>45219</v>
      </c>
      <c r="B97" s="24" t="s">
        <v>62</v>
      </c>
      <c r="C97" s="25">
        <v>45709</v>
      </c>
      <c r="D97" s="32">
        <v>490</v>
      </c>
      <c r="E97" s="23" t="s">
        <v>25</v>
      </c>
      <c r="F97" s="23"/>
      <c r="G97" s="23" t="s">
        <v>27</v>
      </c>
      <c r="H97" s="23" t="s">
        <v>16</v>
      </c>
      <c r="I97" s="23" t="s">
        <v>29</v>
      </c>
      <c r="J97" s="23" t="s">
        <v>26</v>
      </c>
      <c r="K97" s="23" t="s">
        <v>88</v>
      </c>
      <c r="L97" s="23" t="s">
        <v>19</v>
      </c>
      <c r="M97" s="23" t="s">
        <v>23</v>
      </c>
      <c r="N97" s="23" t="s">
        <v>24</v>
      </c>
      <c r="O97" s="26"/>
      <c r="P97" s="23" t="s">
        <v>20</v>
      </c>
      <c r="Q97" s="23" t="s">
        <v>21</v>
      </c>
      <c r="R97" s="23" t="s">
        <v>21</v>
      </c>
      <c r="S97" s="23" t="s">
        <v>72</v>
      </c>
      <c r="T97" s="23" t="s">
        <v>72</v>
      </c>
      <c r="U97" s="23" t="s">
        <v>72</v>
      </c>
    </row>
    <row r="98" spans="1:21" ht="79.2" x14ac:dyDescent="0.3">
      <c r="A98" s="25">
        <v>45220</v>
      </c>
      <c r="B98" s="24" t="s">
        <v>42</v>
      </c>
      <c r="C98" s="25">
        <v>45709</v>
      </c>
      <c r="D98" s="32">
        <v>489</v>
      </c>
      <c r="E98" s="23" t="s">
        <v>25</v>
      </c>
      <c r="F98" s="23"/>
      <c r="G98" s="23" t="s">
        <v>15</v>
      </c>
      <c r="H98" s="23" t="s">
        <v>16</v>
      </c>
      <c r="I98" s="23" t="s">
        <v>17</v>
      </c>
      <c r="J98" s="23" t="s">
        <v>26</v>
      </c>
      <c r="K98" s="23" t="s">
        <v>86</v>
      </c>
      <c r="L98" s="23" t="s">
        <v>19</v>
      </c>
      <c r="M98" s="23"/>
      <c r="N98" s="23"/>
      <c r="O98" s="26"/>
      <c r="P98" s="23" t="s">
        <v>20</v>
      </c>
      <c r="Q98" s="23" t="s">
        <v>21</v>
      </c>
      <c r="R98" s="23" t="s">
        <v>22</v>
      </c>
      <c r="S98" s="23" t="s">
        <v>72</v>
      </c>
      <c r="T98" s="23" t="s">
        <v>72</v>
      </c>
      <c r="U98" s="23" t="s">
        <v>72</v>
      </c>
    </row>
    <row r="99" spans="1:21" ht="52.8" x14ac:dyDescent="0.3">
      <c r="A99" s="25">
        <v>45225</v>
      </c>
      <c r="B99" s="24" t="s">
        <v>41</v>
      </c>
      <c r="C99" s="25">
        <v>45709</v>
      </c>
      <c r="D99" s="32">
        <v>484</v>
      </c>
      <c r="E99" s="23" t="s">
        <v>36</v>
      </c>
      <c r="F99" s="23"/>
      <c r="G99" s="23" t="s">
        <v>15</v>
      </c>
      <c r="H99" s="23" t="s">
        <v>16</v>
      </c>
      <c r="I99" s="23" t="s">
        <v>17</v>
      </c>
      <c r="J99" s="23" t="s">
        <v>18</v>
      </c>
      <c r="K99" s="23" t="s">
        <v>90</v>
      </c>
      <c r="L99" s="23" t="s">
        <v>19</v>
      </c>
      <c r="M99" s="23" t="s">
        <v>15</v>
      </c>
      <c r="N99" s="23" t="s">
        <v>24</v>
      </c>
      <c r="O99" s="26"/>
      <c r="P99" s="23" t="s">
        <v>20</v>
      </c>
      <c r="Q99" s="23" t="s">
        <v>21</v>
      </c>
      <c r="R99" s="23" t="s">
        <v>21</v>
      </c>
      <c r="S99" s="23" t="s">
        <v>72</v>
      </c>
      <c r="T99" s="23" t="s">
        <v>72</v>
      </c>
      <c r="U99" s="23" t="s">
        <v>72</v>
      </c>
    </row>
    <row r="100" spans="1:21" ht="79.2" x14ac:dyDescent="0.3">
      <c r="A100" s="25">
        <v>45247</v>
      </c>
      <c r="B100" s="24" t="s">
        <v>42</v>
      </c>
      <c r="C100" s="25">
        <v>45709</v>
      </c>
      <c r="D100" s="32">
        <v>462</v>
      </c>
      <c r="E100" s="23" t="s">
        <v>25</v>
      </c>
      <c r="F100" s="23"/>
      <c r="G100" s="23" t="s">
        <v>15</v>
      </c>
      <c r="H100" s="23" t="s">
        <v>16</v>
      </c>
      <c r="I100" s="23"/>
      <c r="J100" s="23" t="s">
        <v>26</v>
      </c>
      <c r="K100" s="23" t="s">
        <v>91</v>
      </c>
      <c r="L100" s="23" t="s">
        <v>19</v>
      </c>
      <c r="M100" s="23"/>
      <c r="N100" s="23"/>
      <c r="O100" s="26"/>
      <c r="P100" s="23" t="s">
        <v>21</v>
      </c>
      <c r="Q100" s="23" t="s">
        <v>21</v>
      </c>
      <c r="R100" s="23" t="s">
        <v>22</v>
      </c>
      <c r="S100" s="23" t="s">
        <v>72</v>
      </c>
      <c r="T100" s="23" t="s">
        <v>72</v>
      </c>
      <c r="U100" s="23" t="s">
        <v>72</v>
      </c>
    </row>
    <row r="101" spans="1:21" ht="52.8" x14ac:dyDescent="0.3">
      <c r="A101" s="25">
        <v>45328</v>
      </c>
      <c r="B101" s="24" t="s">
        <v>41</v>
      </c>
      <c r="C101" s="25">
        <v>45709</v>
      </c>
      <c r="D101" s="32">
        <v>381</v>
      </c>
      <c r="E101" s="23" t="s">
        <v>25</v>
      </c>
      <c r="F101" s="23"/>
      <c r="G101" s="23" t="s">
        <v>34</v>
      </c>
      <c r="H101" s="23" t="s">
        <v>16</v>
      </c>
      <c r="I101" s="23" t="s">
        <v>17</v>
      </c>
      <c r="J101" s="23" t="s">
        <v>28</v>
      </c>
      <c r="K101" s="23" t="s">
        <v>92</v>
      </c>
      <c r="L101" s="23" t="s">
        <v>19</v>
      </c>
      <c r="M101" s="23" t="s">
        <v>15</v>
      </c>
      <c r="N101" s="23" t="s">
        <v>24</v>
      </c>
      <c r="O101" s="26"/>
      <c r="P101" s="23" t="s">
        <v>20</v>
      </c>
      <c r="Q101" s="23" t="s">
        <v>21</v>
      </c>
      <c r="R101" s="23" t="s">
        <v>21</v>
      </c>
      <c r="S101" s="23" t="s">
        <v>72</v>
      </c>
      <c r="T101" s="23" t="s">
        <v>72</v>
      </c>
      <c r="U101" s="23" t="s">
        <v>72</v>
      </c>
    </row>
    <row r="102" spans="1:21" s="42" customFormat="1" ht="79.2" x14ac:dyDescent="0.25">
      <c r="A102" s="40">
        <v>43854</v>
      </c>
      <c r="B102" s="41" t="s">
        <v>41</v>
      </c>
      <c r="C102" s="40">
        <v>45779</v>
      </c>
      <c r="D102" s="32">
        <v>1925</v>
      </c>
      <c r="E102" s="39" t="s">
        <v>37</v>
      </c>
      <c r="F102" s="39" t="s">
        <v>14</v>
      </c>
      <c r="G102" s="39"/>
      <c r="H102" s="39" t="s">
        <v>16</v>
      </c>
      <c r="I102" s="39" t="s">
        <v>17</v>
      </c>
      <c r="J102" s="39" t="s">
        <v>18</v>
      </c>
      <c r="K102" s="39">
        <v>14</v>
      </c>
      <c r="L102" s="39" t="s">
        <v>19</v>
      </c>
      <c r="M102" s="39"/>
      <c r="N102" s="39"/>
      <c r="O102" s="39"/>
      <c r="P102" s="39" t="s">
        <v>20</v>
      </c>
      <c r="Q102" s="39" t="s">
        <v>21</v>
      </c>
      <c r="R102" s="39" t="s">
        <v>22</v>
      </c>
      <c r="S102" s="39" t="s">
        <v>72</v>
      </c>
      <c r="T102" s="39" t="s">
        <v>72</v>
      </c>
      <c r="U102" s="39" t="s">
        <v>72</v>
      </c>
    </row>
    <row r="103" spans="1:21" s="42" customFormat="1" ht="79.2" x14ac:dyDescent="0.25">
      <c r="A103" s="40">
        <v>45013</v>
      </c>
      <c r="B103" s="41" t="s">
        <v>41</v>
      </c>
      <c r="C103" s="40">
        <v>45779</v>
      </c>
      <c r="D103" s="32">
        <v>766</v>
      </c>
      <c r="E103" s="39" t="s">
        <v>25</v>
      </c>
      <c r="F103" s="39"/>
      <c r="G103" s="39" t="s">
        <v>15</v>
      </c>
      <c r="H103" s="39"/>
      <c r="I103" s="39" t="s">
        <v>17</v>
      </c>
      <c r="J103" s="39" t="s">
        <v>26</v>
      </c>
      <c r="K103" s="39">
        <v>47</v>
      </c>
      <c r="L103" s="39" t="s">
        <v>19</v>
      </c>
      <c r="M103" s="39"/>
      <c r="N103" s="39"/>
      <c r="O103" s="39"/>
      <c r="P103" s="39" t="s">
        <v>20</v>
      </c>
      <c r="Q103" s="39" t="s">
        <v>21</v>
      </c>
      <c r="R103" s="39" t="s">
        <v>22</v>
      </c>
      <c r="S103" s="39" t="s">
        <v>72</v>
      </c>
      <c r="T103" s="39" t="s">
        <v>72</v>
      </c>
      <c r="U103" s="39" t="s">
        <v>72</v>
      </c>
    </row>
    <row r="104" spans="1:21" s="42" customFormat="1" ht="79.2" x14ac:dyDescent="0.25">
      <c r="A104" s="40">
        <v>45014</v>
      </c>
      <c r="B104" s="41" t="s">
        <v>42</v>
      </c>
      <c r="C104" s="40">
        <v>45779</v>
      </c>
      <c r="D104" s="32">
        <v>765</v>
      </c>
      <c r="E104" s="39" t="s">
        <v>25</v>
      </c>
      <c r="F104" s="39"/>
      <c r="G104" s="39" t="s">
        <v>34</v>
      </c>
      <c r="H104" s="39"/>
      <c r="I104" s="39"/>
      <c r="J104" s="39" t="s">
        <v>26</v>
      </c>
      <c r="K104" s="39">
        <v>71</v>
      </c>
      <c r="L104" s="39" t="s">
        <v>31</v>
      </c>
      <c r="M104" s="39"/>
      <c r="N104" s="39"/>
      <c r="O104" s="39"/>
      <c r="P104" s="39" t="s">
        <v>20</v>
      </c>
      <c r="Q104" s="39" t="s">
        <v>21</v>
      </c>
      <c r="R104" s="39" t="s">
        <v>22</v>
      </c>
      <c r="S104" s="39" t="s">
        <v>72</v>
      </c>
      <c r="T104" s="39" t="s">
        <v>72</v>
      </c>
      <c r="U104" s="39" t="s">
        <v>72</v>
      </c>
    </row>
    <row r="105" spans="1:21" s="42" customFormat="1" ht="79.2" x14ac:dyDescent="0.25">
      <c r="A105" s="40">
        <v>45094</v>
      </c>
      <c r="B105" s="41" t="s">
        <v>41</v>
      </c>
      <c r="C105" s="40">
        <v>45779</v>
      </c>
      <c r="D105" s="32">
        <v>685</v>
      </c>
      <c r="E105" s="39" t="s">
        <v>25</v>
      </c>
      <c r="F105" s="39"/>
      <c r="G105" s="39" t="s">
        <v>34</v>
      </c>
      <c r="H105" s="39" t="s">
        <v>16</v>
      </c>
      <c r="I105" s="39"/>
      <c r="J105" s="39" t="s">
        <v>26</v>
      </c>
      <c r="K105" s="39">
        <v>9</v>
      </c>
      <c r="L105" s="39" t="s">
        <v>19</v>
      </c>
      <c r="M105" s="39"/>
      <c r="N105" s="39"/>
      <c r="O105" s="39"/>
      <c r="P105" s="39" t="s">
        <v>21</v>
      </c>
      <c r="Q105" s="39" t="s">
        <v>21</v>
      </c>
      <c r="R105" s="39" t="s">
        <v>22</v>
      </c>
      <c r="S105" s="39" t="s">
        <v>72</v>
      </c>
      <c r="T105" s="39" t="s">
        <v>72</v>
      </c>
      <c r="U105" s="39" t="s">
        <v>72</v>
      </c>
    </row>
    <row r="106" spans="1:21" s="42" customFormat="1" ht="26.4" x14ac:dyDescent="0.25">
      <c r="A106" s="40">
        <v>45107</v>
      </c>
      <c r="B106" s="41" t="s">
        <v>41</v>
      </c>
      <c r="C106" s="40">
        <v>45779</v>
      </c>
      <c r="D106" s="32">
        <v>672</v>
      </c>
      <c r="E106" s="39" t="s">
        <v>25</v>
      </c>
      <c r="F106" s="39"/>
      <c r="G106" s="39" t="s">
        <v>15</v>
      </c>
      <c r="H106" s="39" t="s">
        <v>16</v>
      </c>
      <c r="I106" s="39" t="s">
        <v>17</v>
      </c>
      <c r="J106" s="39" t="s">
        <v>26</v>
      </c>
      <c r="K106" s="39">
        <v>61</v>
      </c>
      <c r="L106" s="39" t="s">
        <v>19</v>
      </c>
      <c r="M106" s="39" t="s">
        <v>15</v>
      </c>
      <c r="N106" s="39" t="s">
        <v>24</v>
      </c>
      <c r="O106" s="39"/>
      <c r="P106" s="39" t="s">
        <v>21</v>
      </c>
      <c r="Q106" s="39" t="s">
        <v>21</v>
      </c>
      <c r="R106" s="39" t="s">
        <v>21</v>
      </c>
      <c r="S106" s="39" t="s">
        <v>72</v>
      </c>
      <c r="T106" s="39" t="s">
        <v>72</v>
      </c>
      <c r="U106" s="39" t="s">
        <v>72</v>
      </c>
    </row>
    <row r="107" spans="1:21" s="42" customFormat="1" ht="79.2" x14ac:dyDescent="0.25">
      <c r="A107" s="40">
        <v>45141</v>
      </c>
      <c r="B107" s="41" t="s">
        <v>41</v>
      </c>
      <c r="C107" s="40">
        <v>45779</v>
      </c>
      <c r="D107" s="32">
        <v>638</v>
      </c>
      <c r="E107" s="39" t="s">
        <v>25</v>
      </c>
      <c r="F107" s="39"/>
      <c r="G107" s="39" t="s">
        <v>15</v>
      </c>
      <c r="H107" s="39" t="s">
        <v>16</v>
      </c>
      <c r="I107" s="39" t="s">
        <v>17</v>
      </c>
      <c r="J107" s="39" t="s">
        <v>26</v>
      </c>
      <c r="K107" s="39">
        <v>47</v>
      </c>
      <c r="L107" s="39" t="s">
        <v>19</v>
      </c>
      <c r="M107" s="39"/>
      <c r="N107" s="39"/>
      <c r="O107" s="39"/>
      <c r="P107" s="39" t="s">
        <v>21</v>
      </c>
      <c r="Q107" s="39" t="s">
        <v>21</v>
      </c>
      <c r="R107" s="39" t="s">
        <v>22</v>
      </c>
      <c r="S107" s="39" t="s">
        <v>72</v>
      </c>
      <c r="T107" s="39" t="s">
        <v>72</v>
      </c>
      <c r="U107" s="39" t="s">
        <v>72</v>
      </c>
    </row>
    <row r="108" spans="1:21" s="42" customFormat="1" ht="26.4" x14ac:dyDescent="0.25">
      <c r="A108" s="40">
        <v>45151</v>
      </c>
      <c r="B108" s="41" t="s">
        <v>41</v>
      </c>
      <c r="C108" s="40">
        <v>45779</v>
      </c>
      <c r="D108" s="32">
        <v>628</v>
      </c>
      <c r="E108" s="39" t="s">
        <v>25</v>
      </c>
      <c r="F108" s="39"/>
      <c r="G108" s="39" t="s">
        <v>15</v>
      </c>
      <c r="H108" s="39" t="s">
        <v>16</v>
      </c>
      <c r="I108" s="39" t="s">
        <v>17</v>
      </c>
      <c r="J108" s="39" t="s">
        <v>26</v>
      </c>
      <c r="K108" s="39">
        <v>32</v>
      </c>
      <c r="L108" s="39" t="s">
        <v>19</v>
      </c>
      <c r="M108" s="39" t="s">
        <v>59</v>
      </c>
      <c r="N108" s="39" t="s">
        <v>24</v>
      </c>
      <c r="O108" s="39"/>
      <c r="P108" s="39" t="s">
        <v>21</v>
      </c>
      <c r="Q108" s="39" t="s">
        <v>21</v>
      </c>
      <c r="R108" s="39" t="s">
        <v>21</v>
      </c>
      <c r="S108" s="39" t="s">
        <v>72</v>
      </c>
      <c r="T108" s="39" t="s">
        <v>72</v>
      </c>
      <c r="U108" s="39" t="s">
        <v>72</v>
      </c>
    </row>
    <row r="109" spans="1:21" s="42" customFormat="1" ht="26.4" x14ac:dyDescent="0.25">
      <c r="A109" s="40">
        <v>45155</v>
      </c>
      <c r="B109" s="41" t="s">
        <v>42</v>
      </c>
      <c r="C109" s="40">
        <v>45779</v>
      </c>
      <c r="D109" s="32">
        <v>624</v>
      </c>
      <c r="E109" s="39" t="s">
        <v>25</v>
      </c>
      <c r="F109" s="39"/>
      <c r="G109" s="39" t="s">
        <v>15</v>
      </c>
      <c r="H109" s="39" t="s">
        <v>16</v>
      </c>
      <c r="I109" s="39"/>
      <c r="J109" s="39" t="s">
        <v>18</v>
      </c>
      <c r="K109" s="39">
        <v>71</v>
      </c>
      <c r="L109" s="39" t="s">
        <v>19</v>
      </c>
      <c r="M109" s="39" t="s">
        <v>15</v>
      </c>
      <c r="N109" s="39" t="s">
        <v>24</v>
      </c>
      <c r="O109" s="39"/>
      <c r="P109" s="39" t="s">
        <v>21</v>
      </c>
      <c r="Q109" s="39" t="s">
        <v>21</v>
      </c>
      <c r="R109" s="39" t="s">
        <v>21</v>
      </c>
      <c r="S109" s="39" t="s">
        <v>72</v>
      </c>
      <c r="T109" s="39" t="s">
        <v>72</v>
      </c>
      <c r="U109" s="39" t="s">
        <v>72</v>
      </c>
    </row>
    <row r="110" spans="1:21" s="42" customFormat="1" ht="52.8" x14ac:dyDescent="0.25">
      <c r="A110" s="40">
        <v>45156</v>
      </c>
      <c r="B110" s="41" t="s">
        <v>41</v>
      </c>
      <c r="C110" s="40">
        <v>45779</v>
      </c>
      <c r="D110" s="32">
        <v>623</v>
      </c>
      <c r="E110" s="39" t="s">
        <v>25</v>
      </c>
      <c r="F110" s="39"/>
      <c r="G110" s="39" t="s">
        <v>23</v>
      </c>
      <c r="H110" s="39" t="s">
        <v>16</v>
      </c>
      <c r="I110" s="39"/>
      <c r="J110" s="39" t="s">
        <v>26</v>
      </c>
      <c r="K110" s="39">
        <v>53</v>
      </c>
      <c r="L110" s="39" t="s">
        <v>19</v>
      </c>
      <c r="M110" s="39" t="s">
        <v>23</v>
      </c>
      <c r="N110" s="39" t="s">
        <v>24</v>
      </c>
      <c r="O110" s="39"/>
      <c r="P110" s="39" t="s">
        <v>20</v>
      </c>
      <c r="Q110" s="39" t="s">
        <v>21</v>
      </c>
      <c r="R110" s="39" t="s">
        <v>21</v>
      </c>
      <c r="S110" s="39" t="s">
        <v>72</v>
      </c>
      <c r="T110" s="39" t="s">
        <v>72</v>
      </c>
      <c r="U110" s="39" t="s">
        <v>72</v>
      </c>
    </row>
    <row r="111" spans="1:21" s="42" customFormat="1" ht="79.2" x14ac:dyDescent="0.25">
      <c r="A111" s="40">
        <v>45170</v>
      </c>
      <c r="B111" s="41" t="s">
        <v>42</v>
      </c>
      <c r="C111" s="40">
        <v>45779</v>
      </c>
      <c r="D111" s="32">
        <v>609</v>
      </c>
      <c r="E111" s="39" t="s">
        <v>25</v>
      </c>
      <c r="F111" s="39"/>
      <c r="G111" s="39" t="s">
        <v>15</v>
      </c>
      <c r="H111" s="39" t="s">
        <v>16</v>
      </c>
      <c r="I111" s="39"/>
      <c r="J111" s="39" t="s">
        <v>26</v>
      </c>
      <c r="K111" s="39">
        <v>47</v>
      </c>
      <c r="L111" s="39" t="s">
        <v>31</v>
      </c>
      <c r="M111" s="39"/>
      <c r="N111" s="39"/>
      <c r="O111" s="39"/>
      <c r="P111" s="39" t="s">
        <v>20</v>
      </c>
      <c r="Q111" s="39" t="s">
        <v>21</v>
      </c>
      <c r="R111" s="39" t="s">
        <v>22</v>
      </c>
      <c r="S111" s="39" t="s">
        <v>72</v>
      </c>
      <c r="T111" s="39" t="s">
        <v>72</v>
      </c>
      <c r="U111" s="39" t="s">
        <v>72</v>
      </c>
    </row>
    <row r="112" spans="1:21" s="42" customFormat="1" ht="79.2" x14ac:dyDescent="0.25">
      <c r="A112" s="40">
        <v>45170</v>
      </c>
      <c r="B112" s="41" t="s">
        <v>42</v>
      </c>
      <c r="C112" s="40">
        <v>45779</v>
      </c>
      <c r="D112" s="32">
        <v>609</v>
      </c>
      <c r="E112" s="39" t="s">
        <v>25</v>
      </c>
      <c r="F112" s="39"/>
      <c r="G112" s="39" t="s">
        <v>34</v>
      </c>
      <c r="H112" s="39" t="s">
        <v>16</v>
      </c>
      <c r="I112" s="39"/>
      <c r="J112" s="39" t="s">
        <v>18</v>
      </c>
      <c r="K112" s="39">
        <v>50</v>
      </c>
      <c r="L112" s="39" t="s">
        <v>19</v>
      </c>
      <c r="M112" s="39"/>
      <c r="N112" s="39"/>
      <c r="O112" s="39"/>
      <c r="P112" s="39" t="s">
        <v>20</v>
      </c>
      <c r="Q112" s="39" t="s">
        <v>21</v>
      </c>
      <c r="R112" s="39" t="s">
        <v>22</v>
      </c>
      <c r="S112" s="39" t="s">
        <v>72</v>
      </c>
      <c r="T112" s="39" t="s">
        <v>72</v>
      </c>
      <c r="U112" s="39" t="s">
        <v>72</v>
      </c>
    </row>
    <row r="113" spans="1:21" s="42" customFormat="1" ht="79.2" x14ac:dyDescent="0.25">
      <c r="A113" s="40">
        <v>45180</v>
      </c>
      <c r="B113" s="41" t="s">
        <v>41</v>
      </c>
      <c r="C113" s="40">
        <v>45779</v>
      </c>
      <c r="D113" s="32">
        <v>599</v>
      </c>
      <c r="E113" s="39" t="s">
        <v>25</v>
      </c>
      <c r="F113" s="39"/>
      <c r="G113" s="39" t="s">
        <v>15</v>
      </c>
      <c r="H113" s="39" t="s">
        <v>16</v>
      </c>
      <c r="I113" s="39" t="s">
        <v>17</v>
      </c>
      <c r="J113" s="39" t="s">
        <v>28</v>
      </c>
      <c r="K113" s="39">
        <v>76</v>
      </c>
      <c r="L113" s="39" t="s">
        <v>19</v>
      </c>
      <c r="M113" s="39"/>
      <c r="N113" s="39"/>
      <c r="O113" s="39"/>
      <c r="P113" s="39" t="s">
        <v>20</v>
      </c>
      <c r="Q113" s="39" t="s">
        <v>21</v>
      </c>
      <c r="R113" s="39" t="s">
        <v>22</v>
      </c>
      <c r="S113" s="39" t="s">
        <v>72</v>
      </c>
      <c r="T113" s="39" t="s">
        <v>72</v>
      </c>
      <c r="U113" s="39" t="s">
        <v>72</v>
      </c>
    </row>
    <row r="114" spans="1:21" s="42" customFormat="1" ht="79.2" x14ac:dyDescent="0.25">
      <c r="A114" s="40">
        <v>45180</v>
      </c>
      <c r="B114" s="41" t="s">
        <v>41</v>
      </c>
      <c r="C114" s="40">
        <v>45779</v>
      </c>
      <c r="D114" s="32">
        <v>599</v>
      </c>
      <c r="E114" s="39" t="s">
        <v>25</v>
      </c>
      <c r="F114" s="39"/>
      <c r="G114" s="39" t="s">
        <v>15</v>
      </c>
      <c r="H114" s="39" t="s">
        <v>16</v>
      </c>
      <c r="I114" s="39" t="s">
        <v>17</v>
      </c>
      <c r="J114" s="39" t="s">
        <v>26</v>
      </c>
      <c r="K114" s="39">
        <v>60</v>
      </c>
      <c r="L114" s="39" t="s">
        <v>19</v>
      </c>
      <c r="M114" s="39"/>
      <c r="N114" s="39"/>
      <c r="O114" s="39"/>
      <c r="P114" s="39" t="s">
        <v>20</v>
      </c>
      <c r="Q114" s="39" t="s">
        <v>21</v>
      </c>
      <c r="R114" s="39" t="s">
        <v>22</v>
      </c>
      <c r="S114" s="39" t="s">
        <v>72</v>
      </c>
      <c r="T114" s="39" t="s">
        <v>72</v>
      </c>
      <c r="U114" s="39" t="s">
        <v>72</v>
      </c>
    </row>
    <row r="115" spans="1:21" s="42" customFormat="1" ht="52.8" x14ac:dyDescent="0.25">
      <c r="A115" s="40">
        <v>45180</v>
      </c>
      <c r="B115" s="41" t="s">
        <v>42</v>
      </c>
      <c r="C115" s="40">
        <v>45779</v>
      </c>
      <c r="D115" s="32">
        <v>599</v>
      </c>
      <c r="E115" s="39" t="s">
        <v>25</v>
      </c>
      <c r="F115" s="39"/>
      <c r="G115" s="39" t="s">
        <v>15</v>
      </c>
      <c r="H115" s="39" t="s">
        <v>16</v>
      </c>
      <c r="I115" s="39"/>
      <c r="J115" s="39" t="s">
        <v>26</v>
      </c>
      <c r="K115" s="39">
        <v>60</v>
      </c>
      <c r="L115" s="39" t="s">
        <v>19</v>
      </c>
      <c r="M115" s="39" t="s">
        <v>15</v>
      </c>
      <c r="N115" s="39" t="s">
        <v>24</v>
      </c>
      <c r="O115" s="39"/>
      <c r="P115" s="39" t="s">
        <v>20</v>
      </c>
      <c r="Q115" s="39" t="s">
        <v>21</v>
      </c>
      <c r="R115" s="39" t="s">
        <v>21</v>
      </c>
      <c r="S115" s="39" t="s">
        <v>72</v>
      </c>
      <c r="T115" s="39" t="s">
        <v>72</v>
      </c>
      <c r="U115" s="39" t="s">
        <v>72</v>
      </c>
    </row>
    <row r="116" spans="1:21" s="42" customFormat="1" ht="79.2" x14ac:dyDescent="0.25">
      <c r="A116" s="40">
        <v>45183</v>
      </c>
      <c r="B116" s="41" t="s">
        <v>41</v>
      </c>
      <c r="C116" s="40">
        <v>45779</v>
      </c>
      <c r="D116" s="32">
        <v>596</v>
      </c>
      <c r="E116" s="39" t="s">
        <v>25</v>
      </c>
      <c r="F116" s="39"/>
      <c r="G116" s="39" t="s">
        <v>34</v>
      </c>
      <c r="H116" s="39" t="s">
        <v>16</v>
      </c>
      <c r="I116" s="39" t="s">
        <v>17</v>
      </c>
      <c r="J116" s="39" t="s">
        <v>26</v>
      </c>
      <c r="K116" s="39">
        <v>50</v>
      </c>
      <c r="L116" s="39" t="s">
        <v>19</v>
      </c>
      <c r="M116" s="39"/>
      <c r="N116" s="39"/>
      <c r="O116" s="39"/>
      <c r="P116" s="39" t="s">
        <v>20</v>
      </c>
      <c r="Q116" s="39" t="s">
        <v>21</v>
      </c>
      <c r="R116" s="39" t="s">
        <v>22</v>
      </c>
      <c r="S116" s="39" t="s">
        <v>72</v>
      </c>
      <c r="T116" s="39" t="s">
        <v>72</v>
      </c>
      <c r="U116" s="39" t="s">
        <v>72</v>
      </c>
    </row>
    <row r="117" spans="1:21" s="42" customFormat="1" ht="79.2" x14ac:dyDescent="0.25">
      <c r="A117" s="40">
        <v>45187</v>
      </c>
      <c r="B117" s="41" t="s">
        <v>42</v>
      </c>
      <c r="C117" s="40">
        <v>45779</v>
      </c>
      <c r="D117" s="32">
        <v>592</v>
      </c>
      <c r="E117" s="39" t="s">
        <v>25</v>
      </c>
      <c r="F117" s="39"/>
      <c r="G117" s="39"/>
      <c r="H117" s="39" t="s">
        <v>16</v>
      </c>
      <c r="I117" s="39"/>
      <c r="J117" s="39" t="s">
        <v>18</v>
      </c>
      <c r="K117" s="39">
        <v>40</v>
      </c>
      <c r="L117" s="39" t="s">
        <v>19</v>
      </c>
      <c r="M117" s="39"/>
      <c r="N117" s="39"/>
      <c r="O117" s="39"/>
      <c r="P117" s="39" t="s">
        <v>20</v>
      </c>
      <c r="Q117" s="39" t="s">
        <v>21</v>
      </c>
      <c r="R117" s="39" t="s">
        <v>22</v>
      </c>
      <c r="S117" s="39" t="s">
        <v>72</v>
      </c>
      <c r="T117" s="39" t="s">
        <v>72</v>
      </c>
      <c r="U117" s="39" t="s">
        <v>72</v>
      </c>
    </row>
    <row r="118" spans="1:21" s="42" customFormat="1" ht="79.2" x14ac:dyDescent="0.25">
      <c r="A118" s="40">
        <v>45197</v>
      </c>
      <c r="B118" s="41" t="s">
        <v>42</v>
      </c>
      <c r="C118" s="40">
        <v>45779</v>
      </c>
      <c r="D118" s="32">
        <v>582</v>
      </c>
      <c r="E118" s="39" t="s">
        <v>25</v>
      </c>
      <c r="F118" s="39"/>
      <c r="G118" s="39" t="s">
        <v>59</v>
      </c>
      <c r="H118" s="39" t="s">
        <v>16</v>
      </c>
      <c r="I118" s="39" t="s">
        <v>17</v>
      </c>
      <c r="J118" s="39" t="s">
        <v>26</v>
      </c>
      <c r="K118" s="39">
        <v>65</v>
      </c>
      <c r="L118" s="39" t="s">
        <v>19</v>
      </c>
      <c r="M118" s="39"/>
      <c r="N118" s="39"/>
      <c r="O118" s="39"/>
      <c r="P118" s="39" t="s">
        <v>20</v>
      </c>
      <c r="Q118" s="39" t="s">
        <v>21</v>
      </c>
      <c r="R118" s="39" t="s">
        <v>22</v>
      </c>
      <c r="S118" s="39" t="s">
        <v>72</v>
      </c>
      <c r="T118" s="39" t="s">
        <v>72</v>
      </c>
      <c r="U118" s="39" t="s">
        <v>72</v>
      </c>
    </row>
    <row r="119" spans="1:21" s="42" customFormat="1" ht="79.2" x14ac:dyDescent="0.25">
      <c r="A119" s="40">
        <v>45200</v>
      </c>
      <c r="B119" s="41" t="s">
        <v>41</v>
      </c>
      <c r="C119" s="40">
        <v>45779</v>
      </c>
      <c r="D119" s="32">
        <v>579</v>
      </c>
      <c r="E119" s="39" t="s">
        <v>25</v>
      </c>
      <c r="F119" s="39"/>
      <c r="G119" s="39" t="s">
        <v>15</v>
      </c>
      <c r="H119" s="39" t="s">
        <v>16</v>
      </c>
      <c r="I119" s="39"/>
      <c r="J119" s="39" t="s">
        <v>26</v>
      </c>
      <c r="K119" s="39">
        <v>45</v>
      </c>
      <c r="L119" s="39" t="s">
        <v>19</v>
      </c>
      <c r="M119" s="39"/>
      <c r="N119" s="39"/>
      <c r="O119" s="39"/>
      <c r="P119" s="39" t="s">
        <v>20</v>
      </c>
      <c r="Q119" s="39" t="s">
        <v>21</v>
      </c>
      <c r="R119" s="39" t="s">
        <v>22</v>
      </c>
      <c r="S119" s="39" t="s">
        <v>72</v>
      </c>
      <c r="T119" s="39" t="s">
        <v>72</v>
      </c>
      <c r="U119" s="39" t="s">
        <v>72</v>
      </c>
    </row>
    <row r="120" spans="1:21" s="42" customFormat="1" ht="26.4" customHeight="1" x14ac:dyDescent="0.25">
      <c r="A120" s="40">
        <v>45208</v>
      </c>
      <c r="B120" s="41" t="s">
        <v>41</v>
      </c>
      <c r="C120" s="40">
        <v>45779</v>
      </c>
      <c r="D120" s="32">
        <v>571</v>
      </c>
      <c r="E120" s="39" t="s">
        <v>25</v>
      </c>
      <c r="F120" s="39"/>
      <c r="G120" s="39" t="s">
        <v>15</v>
      </c>
      <c r="H120" s="39" t="s">
        <v>16</v>
      </c>
      <c r="I120" s="39"/>
      <c r="J120" s="39" t="s">
        <v>18</v>
      </c>
      <c r="K120" s="39">
        <v>63</v>
      </c>
      <c r="L120" s="39" t="s">
        <v>19</v>
      </c>
      <c r="M120" s="39" t="s">
        <v>15</v>
      </c>
      <c r="N120" s="39" t="s">
        <v>24</v>
      </c>
      <c r="O120" s="39"/>
      <c r="P120" s="39" t="s">
        <v>21</v>
      </c>
      <c r="Q120" s="39" t="s">
        <v>21</v>
      </c>
      <c r="R120" s="39" t="s">
        <v>21</v>
      </c>
      <c r="S120" s="39" t="s">
        <v>72</v>
      </c>
      <c r="T120" s="39" t="s">
        <v>72</v>
      </c>
      <c r="U120" s="39" t="s">
        <v>72</v>
      </c>
    </row>
    <row r="121" spans="1:21" s="42" customFormat="1" ht="79.2" x14ac:dyDescent="0.25">
      <c r="A121" s="40">
        <v>45205</v>
      </c>
      <c r="B121" s="41" t="s">
        <v>42</v>
      </c>
      <c r="C121" s="40">
        <v>45779</v>
      </c>
      <c r="D121" s="32">
        <v>574</v>
      </c>
      <c r="E121" s="39" t="s">
        <v>25</v>
      </c>
      <c r="F121" s="39"/>
      <c r="G121" s="39"/>
      <c r="H121" s="39" t="s">
        <v>16</v>
      </c>
      <c r="I121" s="39" t="s">
        <v>17</v>
      </c>
      <c r="J121" s="39" t="s">
        <v>18</v>
      </c>
      <c r="K121" s="39">
        <v>70</v>
      </c>
      <c r="L121" s="39" t="s">
        <v>19</v>
      </c>
      <c r="M121" s="39"/>
      <c r="N121" s="39"/>
      <c r="O121" s="39"/>
      <c r="P121" s="39" t="s">
        <v>20</v>
      </c>
      <c r="Q121" s="39" t="s">
        <v>21</v>
      </c>
      <c r="R121" s="39" t="s">
        <v>22</v>
      </c>
      <c r="S121" s="39" t="s">
        <v>72</v>
      </c>
      <c r="T121" s="39" t="s">
        <v>72</v>
      </c>
      <c r="U121" s="39" t="s">
        <v>72</v>
      </c>
    </row>
    <row r="122" spans="1:21" s="42" customFormat="1" ht="52.8" customHeight="1" x14ac:dyDescent="0.25">
      <c r="A122" s="40">
        <v>45205</v>
      </c>
      <c r="B122" s="41" t="s">
        <v>42</v>
      </c>
      <c r="C122" s="40">
        <v>45779</v>
      </c>
      <c r="D122" s="32">
        <v>574</v>
      </c>
      <c r="E122" s="39"/>
      <c r="F122" s="39"/>
      <c r="G122" s="39" t="s">
        <v>34</v>
      </c>
      <c r="H122" s="39" t="s">
        <v>16</v>
      </c>
      <c r="I122" s="39"/>
      <c r="J122" s="39" t="s">
        <v>18</v>
      </c>
      <c r="K122" s="39">
        <v>57</v>
      </c>
      <c r="L122" s="39" t="s">
        <v>19</v>
      </c>
      <c r="M122" s="39"/>
      <c r="N122" s="39"/>
      <c r="O122" s="39"/>
      <c r="P122" s="39" t="s">
        <v>20</v>
      </c>
      <c r="Q122" s="39" t="s">
        <v>21</v>
      </c>
      <c r="R122" s="39" t="s">
        <v>22</v>
      </c>
      <c r="S122" s="39" t="s">
        <v>72</v>
      </c>
      <c r="T122" s="39" t="s">
        <v>72</v>
      </c>
      <c r="U122" s="39" t="s">
        <v>72</v>
      </c>
    </row>
    <row r="123" spans="1:21" s="42" customFormat="1" ht="79.2" x14ac:dyDescent="0.25">
      <c r="A123" s="40">
        <v>45208</v>
      </c>
      <c r="B123" s="41" t="s">
        <v>41</v>
      </c>
      <c r="C123" s="40">
        <v>45779</v>
      </c>
      <c r="D123" s="32">
        <v>571</v>
      </c>
      <c r="E123" s="39" t="s">
        <v>25</v>
      </c>
      <c r="F123" s="39"/>
      <c r="G123" s="39" t="s">
        <v>34</v>
      </c>
      <c r="H123" s="39" t="s">
        <v>16</v>
      </c>
      <c r="I123" s="39"/>
      <c r="J123" s="39" t="s">
        <v>18</v>
      </c>
      <c r="K123" s="39">
        <v>26</v>
      </c>
      <c r="L123" s="39" t="s">
        <v>19</v>
      </c>
      <c r="M123" s="39"/>
      <c r="N123" s="39"/>
      <c r="O123" s="39"/>
      <c r="P123" s="39" t="s">
        <v>20</v>
      </c>
      <c r="Q123" s="39" t="s">
        <v>21</v>
      </c>
      <c r="R123" s="39" t="s">
        <v>22</v>
      </c>
      <c r="S123" s="39" t="s">
        <v>72</v>
      </c>
      <c r="T123" s="39" t="s">
        <v>72</v>
      </c>
      <c r="U123" s="39" t="s">
        <v>72</v>
      </c>
    </row>
    <row r="124" spans="1:21" s="42" customFormat="1" ht="79.2" x14ac:dyDescent="0.25">
      <c r="A124" s="40">
        <v>45210</v>
      </c>
      <c r="B124" s="41" t="s">
        <v>42</v>
      </c>
      <c r="C124" s="40">
        <v>45779</v>
      </c>
      <c r="D124" s="32">
        <v>569</v>
      </c>
      <c r="E124" s="39" t="s">
        <v>25</v>
      </c>
      <c r="F124" s="39"/>
      <c r="G124" s="39" t="s">
        <v>34</v>
      </c>
      <c r="H124" s="39" t="s">
        <v>16</v>
      </c>
      <c r="I124" s="39" t="s">
        <v>17</v>
      </c>
      <c r="J124" s="39" t="s">
        <v>26</v>
      </c>
      <c r="K124" s="39">
        <v>65</v>
      </c>
      <c r="L124" s="39" t="s">
        <v>19</v>
      </c>
      <c r="M124" s="39"/>
      <c r="N124" s="39"/>
      <c r="O124" s="39"/>
      <c r="P124" s="39" t="s">
        <v>21</v>
      </c>
      <c r="Q124" s="39" t="s">
        <v>21</v>
      </c>
      <c r="R124" s="39" t="s">
        <v>22</v>
      </c>
      <c r="S124" s="39" t="s">
        <v>72</v>
      </c>
      <c r="T124" s="39" t="s">
        <v>72</v>
      </c>
      <c r="U124" s="39" t="s">
        <v>72</v>
      </c>
    </row>
    <row r="125" spans="1:21" s="42" customFormat="1" ht="79.2" x14ac:dyDescent="0.25">
      <c r="A125" s="40">
        <v>45236</v>
      </c>
      <c r="B125" s="41" t="s">
        <v>42</v>
      </c>
      <c r="C125" s="40">
        <v>45779</v>
      </c>
      <c r="D125" s="32">
        <v>543</v>
      </c>
      <c r="E125" s="39" t="s">
        <v>25</v>
      </c>
      <c r="F125" s="39"/>
      <c r="G125" s="39"/>
      <c r="H125" s="39" t="s">
        <v>16</v>
      </c>
      <c r="I125" s="39"/>
      <c r="J125" s="39" t="s">
        <v>18</v>
      </c>
      <c r="K125" s="39">
        <v>30</v>
      </c>
      <c r="L125" s="39" t="s">
        <v>19</v>
      </c>
      <c r="M125" s="39"/>
      <c r="N125" s="39"/>
      <c r="O125" s="39"/>
      <c r="P125" s="39" t="s">
        <v>20</v>
      </c>
      <c r="Q125" s="39" t="s">
        <v>21</v>
      </c>
      <c r="R125" s="39" t="s">
        <v>22</v>
      </c>
      <c r="S125" s="39" t="s">
        <v>72</v>
      </c>
      <c r="T125" s="39" t="s">
        <v>72</v>
      </c>
      <c r="U125" s="39" t="s">
        <v>72</v>
      </c>
    </row>
    <row r="126" spans="1:21" s="42" customFormat="1" ht="79.2" x14ac:dyDescent="0.25">
      <c r="A126" s="40">
        <v>45237</v>
      </c>
      <c r="B126" s="41" t="s">
        <v>42</v>
      </c>
      <c r="C126" s="40">
        <v>45779</v>
      </c>
      <c r="D126" s="32">
        <v>542</v>
      </c>
      <c r="E126" s="39" t="s">
        <v>25</v>
      </c>
      <c r="F126" s="39"/>
      <c r="G126" s="39"/>
      <c r="H126" s="39" t="s">
        <v>16</v>
      </c>
      <c r="I126" s="39"/>
      <c r="J126" s="39" t="s">
        <v>28</v>
      </c>
      <c r="K126" s="39">
        <v>52</v>
      </c>
      <c r="L126" s="39" t="s">
        <v>19</v>
      </c>
      <c r="M126" s="39"/>
      <c r="N126" s="39"/>
      <c r="O126" s="39"/>
      <c r="P126" s="39" t="s">
        <v>20</v>
      </c>
      <c r="Q126" s="39" t="s">
        <v>21</v>
      </c>
      <c r="R126" s="39" t="s">
        <v>22</v>
      </c>
      <c r="S126" s="39" t="s">
        <v>72</v>
      </c>
      <c r="T126" s="39" t="s">
        <v>72</v>
      </c>
      <c r="U126" s="39" t="s">
        <v>72</v>
      </c>
    </row>
    <row r="127" spans="1:21" s="42" customFormat="1" ht="79.2" x14ac:dyDescent="0.25">
      <c r="A127" s="40">
        <v>45240</v>
      </c>
      <c r="B127" s="41" t="s">
        <v>42</v>
      </c>
      <c r="C127" s="40">
        <v>45779</v>
      </c>
      <c r="D127" s="32">
        <v>539</v>
      </c>
      <c r="E127" s="39" t="s">
        <v>25</v>
      </c>
      <c r="F127" s="39"/>
      <c r="G127" s="39" t="s">
        <v>34</v>
      </c>
      <c r="H127" s="39" t="s">
        <v>16</v>
      </c>
      <c r="I127" s="39"/>
      <c r="J127" s="39" t="s">
        <v>26</v>
      </c>
      <c r="K127" s="39">
        <v>61</v>
      </c>
      <c r="L127" s="39" t="s">
        <v>19</v>
      </c>
      <c r="M127" s="39"/>
      <c r="N127" s="39"/>
      <c r="O127" s="39"/>
      <c r="P127" s="39" t="s">
        <v>20</v>
      </c>
      <c r="Q127" s="39" t="s">
        <v>21</v>
      </c>
      <c r="R127" s="39" t="s">
        <v>22</v>
      </c>
      <c r="S127" s="39" t="s">
        <v>72</v>
      </c>
      <c r="T127" s="39" t="s">
        <v>72</v>
      </c>
      <c r="U127" s="39" t="s">
        <v>72</v>
      </c>
    </row>
    <row r="128" spans="1:21" s="42" customFormat="1" ht="79.2" x14ac:dyDescent="0.25">
      <c r="A128" s="40">
        <v>45243</v>
      </c>
      <c r="B128" s="41" t="s">
        <v>41</v>
      </c>
      <c r="C128" s="40">
        <v>45779</v>
      </c>
      <c r="D128" s="32">
        <v>536</v>
      </c>
      <c r="E128" s="39" t="s">
        <v>25</v>
      </c>
      <c r="F128" s="39"/>
      <c r="G128" s="39" t="s">
        <v>59</v>
      </c>
      <c r="H128" s="39" t="s">
        <v>16</v>
      </c>
      <c r="I128" s="39"/>
      <c r="J128" s="39" t="s">
        <v>28</v>
      </c>
      <c r="K128" s="39">
        <v>68</v>
      </c>
      <c r="L128" s="39" t="s">
        <v>19</v>
      </c>
      <c r="M128" s="39"/>
      <c r="N128" s="39"/>
      <c r="O128" s="39"/>
      <c r="P128" s="39" t="s">
        <v>20</v>
      </c>
      <c r="Q128" s="39" t="s">
        <v>21</v>
      </c>
      <c r="R128" s="39" t="s">
        <v>22</v>
      </c>
      <c r="S128" s="39" t="s">
        <v>72</v>
      </c>
      <c r="T128" s="39" t="s">
        <v>72</v>
      </c>
      <c r="U128" s="39" t="s">
        <v>72</v>
      </c>
    </row>
    <row r="129" spans="1:21" s="42" customFormat="1" ht="79.2" x14ac:dyDescent="0.25">
      <c r="A129" s="40">
        <v>45287</v>
      </c>
      <c r="B129" s="41" t="s">
        <v>42</v>
      </c>
      <c r="C129" s="40">
        <v>45779</v>
      </c>
      <c r="D129" s="32">
        <v>492</v>
      </c>
      <c r="E129" s="39" t="s">
        <v>25</v>
      </c>
      <c r="F129" s="39"/>
      <c r="G129" s="39"/>
      <c r="H129" s="39" t="s">
        <v>16</v>
      </c>
      <c r="I129" s="39"/>
      <c r="J129" s="39" t="s">
        <v>26</v>
      </c>
      <c r="K129" s="39">
        <v>28</v>
      </c>
      <c r="L129" s="39" t="s">
        <v>19</v>
      </c>
      <c r="M129" s="39"/>
      <c r="N129" s="39"/>
      <c r="O129" s="39"/>
      <c r="P129" s="39" t="s">
        <v>20</v>
      </c>
      <c r="Q129" s="39" t="s">
        <v>21</v>
      </c>
      <c r="R129" s="39" t="s">
        <v>22</v>
      </c>
      <c r="S129" s="39" t="s">
        <v>72</v>
      </c>
      <c r="T129" s="39" t="s">
        <v>72</v>
      </c>
      <c r="U129" s="39" t="s">
        <v>72</v>
      </c>
    </row>
    <row r="130" spans="1:21" s="42" customFormat="1" ht="79.2" x14ac:dyDescent="0.25">
      <c r="A130" s="40">
        <v>45303</v>
      </c>
      <c r="B130" s="41" t="s">
        <v>42</v>
      </c>
      <c r="C130" s="40">
        <v>45779</v>
      </c>
      <c r="D130" s="32">
        <v>476</v>
      </c>
      <c r="E130" s="39" t="s">
        <v>25</v>
      </c>
      <c r="F130" s="39"/>
      <c r="G130" s="39" t="s">
        <v>34</v>
      </c>
      <c r="H130" s="39" t="s">
        <v>16</v>
      </c>
      <c r="I130" s="39"/>
      <c r="J130" s="39" t="s">
        <v>26</v>
      </c>
      <c r="K130" s="39">
        <v>17</v>
      </c>
      <c r="L130" s="39" t="s">
        <v>19</v>
      </c>
      <c r="M130" s="39"/>
      <c r="N130" s="39"/>
      <c r="O130" s="39"/>
      <c r="P130" s="39" t="s">
        <v>20</v>
      </c>
      <c r="Q130" s="39" t="s">
        <v>21</v>
      </c>
      <c r="R130" s="39" t="s">
        <v>22</v>
      </c>
      <c r="S130" s="39" t="s">
        <v>72</v>
      </c>
      <c r="T130" s="39" t="s">
        <v>72</v>
      </c>
      <c r="U130" s="39" t="s">
        <v>72</v>
      </c>
    </row>
    <row r="131" spans="1:21" s="42" customFormat="1" ht="52.8" customHeight="1" x14ac:dyDescent="0.25">
      <c r="A131" s="40">
        <v>45320</v>
      </c>
      <c r="B131" s="41" t="s">
        <v>42</v>
      </c>
      <c r="C131" s="40">
        <v>45779</v>
      </c>
      <c r="D131" s="32">
        <v>459</v>
      </c>
      <c r="E131" s="39" t="s">
        <v>25</v>
      </c>
      <c r="F131" s="39"/>
      <c r="G131" s="39" t="s">
        <v>34</v>
      </c>
      <c r="H131" s="39" t="s">
        <v>16</v>
      </c>
      <c r="I131" s="39" t="s">
        <v>17</v>
      </c>
      <c r="J131" s="39" t="s">
        <v>26</v>
      </c>
      <c r="K131" s="39">
        <v>77</v>
      </c>
      <c r="L131" s="39" t="s">
        <v>19</v>
      </c>
      <c r="M131" s="39"/>
      <c r="N131" s="39"/>
      <c r="O131" s="39"/>
      <c r="P131" s="39" t="s">
        <v>20</v>
      </c>
      <c r="Q131" s="39" t="s">
        <v>21</v>
      </c>
      <c r="R131" s="39" t="s">
        <v>22</v>
      </c>
      <c r="S131" s="39" t="s">
        <v>72</v>
      </c>
      <c r="T131" s="39" t="s">
        <v>72</v>
      </c>
      <c r="U131" s="39" t="s">
        <v>72</v>
      </c>
    </row>
    <row r="132" spans="1:21" s="42" customFormat="1" ht="52.8" x14ac:dyDescent="0.25">
      <c r="A132" s="40">
        <v>45357</v>
      </c>
      <c r="B132" s="41" t="s">
        <v>42</v>
      </c>
      <c r="C132" s="40">
        <v>45779</v>
      </c>
      <c r="D132" s="32">
        <v>422</v>
      </c>
      <c r="E132" s="39" t="s">
        <v>36</v>
      </c>
      <c r="F132" s="39"/>
      <c r="G132" s="39" t="s">
        <v>27</v>
      </c>
      <c r="H132" s="39" t="s">
        <v>14</v>
      </c>
      <c r="I132" s="39" t="s">
        <v>29</v>
      </c>
      <c r="J132" s="39" t="s">
        <v>26</v>
      </c>
      <c r="K132" s="39">
        <v>67</v>
      </c>
      <c r="L132" s="39" t="s">
        <v>19</v>
      </c>
      <c r="M132" s="39" t="s">
        <v>23</v>
      </c>
      <c r="N132" s="39" t="s">
        <v>24</v>
      </c>
      <c r="O132" s="39"/>
      <c r="P132" s="39" t="s">
        <v>20</v>
      </c>
      <c r="Q132" s="39" t="s">
        <v>21</v>
      </c>
      <c r="R132" s="39" t="s">
        <v>21</v>
      </c>
      <c r="S132" s="39" t="s">
        <v>72</v>
      </c>
      <c r="T132" s="39" t="s">
        <v>72</v>
      </c>
      <c r="U132" s="39" t="s">
        <v>72</v>
      </c>
    </row>
    <row r="133" spans="1:21" s="42" customFormat="1" ht="79.2" x14ac:dyDescent="0.25">
      <c r="A133" s="40">
        <v>45357</v>
      </c>
      <c r="B133" s="41" t="s">
        <v>42</v>
      </c>
      <c r="C133" s="40">
        <v>45779</v>
      </c>
      <c r="D133" s="32">
        <v>422</v>
      </c>
      <c r="E133" s="39" t="s">
        <v>25</v>
      </c>
      <c r="F133" s="39"/>
      <c r="G133" s="39" t="s">
        <v>15</v>
      </c>
      <c r="H133" s="39" t="s">
        <v>16</v>
      </c>
      <c r="I133" s="39"/>
      <c r="J133" s="39" t="s">
        <v>28</v>
      </c>
      <c r="K133" s="39">
        <v>64</v>
      </c>
      <c r="L133" s="39" t="s">
        <v>19</v>
      </c>
      <c r="M133" s="39"/>
      <c r="N133" s="39"/>
      <c r="O133" s="39"/>
      <c r="P133" s="39" t="s">
        <v>20</v>
      </c>
      <c r="Q133" s="39" t="s">
        <v>21</v>
      </c>
      <c r="R133" s="39" t="s">
        <v>22</v>
      </c>
      <c r="S133" s="39" t="s">
        <v>72</v>
      </c>
      <c r="T133" s="39" t="s">
        <v>72</v>
      </c>
      <c r="U133" s="39" t="s">
        <v>72</v>
      </c>
    </row>
    <row r="134" spans="1:21" s="42" customFormat="1" ht="52.8" customHeight="1" x14ac:dyDescent="0.25">
      <c r="A134" s="40">
        <v>45404</v>
      </c>
      <c r="B134" s="41" t="s">
        <v>41</v>
      </c>
      <c r="C134" s="40">
        <v>45779</v>
      </c>
      <c r="D134" s="32">
        <v>375</v>
      </c>
      <c r="E134" s="39" t="s">
        <v>25</v>
      </c>
      <c r="F134" s="39"/>
      <c r="G134" s="39" t="s">
        <v>15</v>
      </c>
      <c r="H134" s="39" t="s">
        <v>16</v>
      </c>
      <c r="I134" s="39"/>
      <c r="J134" s="39" t="s">
        <v>26</v>
      </c>
      <c r="K134" s="39">
        <v>54</v>
      </c>
      <c r="L134" s="39" t="s">
        <v>19</v>
      </c>
      <c r="M134" s="39"/>
      <c r="N134" s="39"/>
      <c r="O134" s="39"/>
      <c r="P134" s="39" t="s">
        <v>20</v>
      </c>
      <c r="Q134" s="39" t="s">
        <v>21</v>
      </c>
      <c r="R134" s="39" t="s">
        <v>22</v>
      </c>
      <c r="S134" s="39" t="s">
        <v>72</v>
      </c>
      <c r="T134" s="39" t="s">
        <v>72</v>
      </c>
      <c r="U134" s="39" t="s">
        <v>72</v>
      </c>
    </row>
    <row r="135" spans="1:21" s="42" customFormat="1" ht="79.2" x14ac:dyDescent="0.25">
      <c r="A135" s="40">
        <v>45413</v>
      </c>
      <c r="B135" s="41" t="s">
        <v>42</v>
      </c>
      <c r="C135" s="40">
        <v>45779</v>
      </c>
      <c r="D135" s="32">
        <v>366</v>
      </c>
      <c r="E135" s="39" t="s">
        <v>25</v>
      </c>
      <c r="F135" s="39"/>
      <c r="G135" s="39" t="s">
        <v>34</v>
      </c>
      <c r="H135" s="39" t="s">
        <v>16</v>
      </c>
      <c r="I135" s="39" t="s">
        <v>17</v>
      </c>
      <c r="J135" s="39" t="s">
        <v>26</v>
      </c>
      <c r="K135" s="39">
        <v>64</v>
      </c>
      <c r="L135" s="39" t="s">
        <v>19</v>
      </c>
      <c r="M135" s="39"/>
      <c r="N135" s="39"/>
      <c r="O135" s="39"/>
      <c r="P135" s="39" t="s">
        <v>20</v>
      </c>
      <c r="Q135" s="39" t="s">
        <v>21</v>
      </c>
      <c r="R135" s="39" t="s">
        <v>22</v>
      </c>
      <c r="S135" s="39" t="s">
        <v>72</v>
      </c>
      <c r="T135" s="39" t="s">
        <v>72</v>
      </c>
      <c r="U135" s="39" t="s">
        <v>72</v>
      </c>
    </row>
    <row r="136" spans="1:21" s="42" customFormat="1" ht="26.4" customHeight="1" x14ac:dyDescent="0.25">
      <c r="A136" s="40">
        <v>45420</v>
      </c>
      <c r="B136" s="41" t="s">
        <v>42</v>
      </c>
      <c r="C136" s="40">
        <v>45779</v>
      </c>
      <c r="D136" s="32">
        <v>359</v>
      </c>
      <c r="E136" s="39" t="s">
        <v>25</v>
      </c>
      <c r="F136" s="39"/>
      <c r="G136" s="39" t="s">
        <v>27</v>
      </c>
      <c r="H136" s="39" t="s">
        <v>16</v>
      </c>
      <c r="I136" s="39" t="s">
        <v>17</v>
      </c>
      <c r="J136" s="39" t="s">
        <v>26</v>
      </c>
      <c r="K136" s="39">
        <v>76</v>
      </c>
      <c r="L136" s="39" t="s">
        <v>19</v>
      </c>
      <c r="M136" s="39" t="s">
        <v>23</v>
      </c>
      <c r="N136" s="39" t="s">
        <v>24</v>
      </c>
      <c r="O136" s="39"/>
      <c r="P136" s="39" t="s">
        <v>20</v>
      </c>
      <c r="Q136" s="39" t="s">
        <v>21</v>
      </c>
      <c r="R136" s="39" t="s">
        <v>21</v>
      </c>
      <c r="S136" s="39" t="s">
        <v>72</v>
      </c>
      <c r="T136" s="39" t="s">
        <v>72</v>
      </c>
      <c r="U136" s="39" t="s">
        <v>72</v>
      </c>
    </row>
    <row r="137" spans="1:21" s="42" customFormat="1" ht="52.8" x14ac:dyDescent="0.25">
      <c r="A137" s="40">
        <v>45434</v>
      </c>
      <c r="B137" s="41" t="s">
        <v>42</v>
      </c>
      <c r="C137" s="40">
        <v>45779</v>
      </c>
      <c r="D137" s="32">
        <v>345</v>
      </c>
      <c r="E137" s="39" t="s">
        <v>61</v>
      </c>
      <c r="F137" s="39"/>
      <c r="G137" s="39" t="s">
        <v>27</v>
      </c>
      <c r="H137" s="39"/>
      <c r="I137" s="39" t="s">
        <v>29</v>
      </c>
      <c r="J137" s="39" t="s">
        <v>18</v>
      </c>
      <c r="K137" s="39">
        <v>22</v>
      </c>
      <c r="L137" s="39" t="s">
        <v>19</v>
      </c>
      <c r="M137" s="39" t="s">
        <v>27</v>
      </c>
      <c r="N137" s="39" t="s">
        <v>24</v>
      </c>
      <c r="O137" s="39"/>
      <c r="P137" s="39" t="s">
        <v>20</v>
      </c>
      <c r="Q137" s="39" t="s">
        <v>21</v>
      </c>
      <c r="R137" s="39" t="s">
        <v>21</v>
      </c>
      <c r="S137" s="39" t="s">
        <v>72</v>
      </c>
      <c r="T137" s="39" t="s">
        <v>72</v>
      </c>
      <c r="U137" s="39" t="s">
        <v>72</v>
      </c>
    </row>
    <row r="138" spans="1:21" s="42" customFormat="1" ht="79.2" x14ac:dyDescent="0.25">
      <c r="A138" s="40">
        <v>45434</v>
      </c>
      <c r="B138" s="41" t="s">
        <v>42</v>
      </c>
      <c r="C138" s="40">
        <v>45779</v>
      </c>
      <c r="D138" s="32">
        <v>345</v>
      </c>
      <c r="E138" s="39" t="s">
        <v>25</v>
      </c>
      <c r="F138" s="39"/>
      <c r="G138" s="39"/>
      <c r="H138" s="39" t="s">
        <v>16</v>
      </c>
      <c r="I138" s="39"/>
      <c r="J138" s="39" t="s">
        <v>26</v>
      </c>
      <c r="K138" s="39">
        <v>41</v>
      </c>
      <c r="L138" s="39" t="s">
        <v>19</v>
      </c>
      <c r="M138" s="39"/>
      <c r="N138" s="39"/>
      <c r="O138" s="39"/>
      <c r="P138" s="39" t="s">
        <v>21</v>
      </c>
      <c r="Q138" s="39" t="s">
        <v>21</v>
      </c>
      <c r="R138" s="39" t="s">
        <v>22</v>
      </c>
      <c r="S138" s="39" t="s">
        <v>72</v>
      </c>
      <c r="T138" s="39" t="s">
        <v>72</v>
      </c>
      <c r="U138" s="39" t="s">
        <v>72</v>
      </c>
    </row>
    <row r="139" spans="1:21" s="42" customFormat="1" ht="52.8" x14ac:dyDescent="0.25">
      <c r="A139" s="40">
        <v>45470</v>
      </c>
      <c r="B139" s="41" t="s">
        <v>42</v>
      </c>
      <c r="C139" s="40">
        <v>45779</v>
      </c>
      <c r="D139" s="32">
        <v>309</v>
      </c>
      <c r="E139" s="39" t="s">
        <v>25</v>
      </c>
      <c r="F139" s="39"/>
      <c r="G139" s="39" t="s">
        <v>27</v>
      </c>
      <c r="H139" s="39"/>
      <c r="I139" s="39" t="s">
        <v>29</v>
      </c>
      <c r="J139" s="39" t="s">
        <v>26</v>
      </c>
      <c r="K139" s="39">
        <v>27</v>
      </c>
      <c r="L139" s="39" t="s">
        <v>19</v>
      </c>
      <c r="M139" s="39" t="s">
        <v>27</v>
      </c>
      <c r="N139" s="39" t="s">
        <v>24</v>
      </c>
      <c r="O139" s="39"/>
      <c r="P139" s="39" t="s">
        <v>20</v>
      </c>
      <c r="Q139" s="39" t="s">
        <v>21</v>
      </c>
      <c r="R139" s="39" t="s">
        <v>21</v>
      </c>
      <c r="S139" s="39" t="s">
        <v>72</v>
      </c>
      <c r="T139" s="39" t="s">
        <v>72</v>
      </c>
      <c r="U139" s="39" t="s">
        <v>72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8F08DEA-4DE2-490F-8858-81E86E7FFD4A}">
  <dimension ref="A1:R39"/>
  <sheetViews>
    <sheetView topLeftCell="G1" workbookViewId="0">
      <selection activeCell="E1" sqref="E1:E1048576"/>
    </sheetView>
  </sheetViews>
  <sheetFormatPr defaultRowHeight="23.4" customHeight="1" x14ac:dyDescent="0.3"/>
  <cols>
    <col min="1" max="2" width="20.88671875" style="42" customWidth="1"/>
    <col min="3" max="3" width="13.44140625" style="42" customWidth="1"/>
    <col min="4" max="4" width="14.6640625" style="42" customWidth="1"/>
    <col min="5" max="5" width="18.109375" style="42" customWidth="1"/>
    <col min="6" max="6" width="13.6640625" style="42" customWidth="1"/>
    <col min="7" max="7" width="27.44140625" style="42" customWidth="1"/>
    <col min="8" max="8" width="14.109375" style="42" customWidth="1"/>
    <col min="9" max="9" width="9.77734375" style="42" customWidth="1"/>
    <col min="10" max="13" width="13.6640625" style="42" customWidth="1"/>
    <col min="14" max="14" width="12.77734375" style="42" customWidth="1"/>
    <col min="15" max="15" width="16.88671875" style="42" customWidth="1"/>
    <col min="16" max="18" width="13.6640625" style="42" customWidth="1"/>
  </cols>
  <sheetData>
    <row r="1" spans="1:18" ht="34.799999999999997" customHeight="1" x14ac:dyDescent="0.3">
      <c r="A1" s="38" t="s">
        <v>38</v>
      </c>
      <c r="B1" s="38" t="s">
        <v>39</v>
      </c>
      <c r="C1" s="38" t="s">
        <v>40</v>
      </c>
      <c r="D1" s="38" t="s">
        <v>65</v>
      </c>
      <c r="E1" s="20" t="s">
        <v>0</v>
      </c>
      <c r="F1" s="20" t="s">
        <v>1</v>
      </c>
      <c r="G1" s="20" t="s">
        <v>2</v>
      </c>
      <c r="H1" s="20" t="s">
        <v>3</v>
      </c>
      <c r="I1" s="20" t="s">
        <v>4</v>
      </c>
      <c r="J1" s="20" t="s">
        <v>5</v>
      </c>
      <c r="K1" s="20" t="s">
        <v>6</v>
      </c>
      <c r="L1" s="20" t="s">
        <v>7</v>
      </c>
      <c r="M1" s="20" t="s">
        <v>8</v>
      </c>
      <c r="N1" s="20" t="s">
        <v>9</v>
      </c>
      <c r="O1" s="20" t="s">
        <v>10</v>
      </c>
      <c r="P1" s="20" t="s">
        <v>11</v>
      </c>
      <c r="Q1" s="20" t="s">
        <v>12</v>
      </c>
      <c r="R1" s="20" t="s">
        <v>13</v>
      </c>
    </row>
    <row r="2" spans="1:18" ht="23.4" customHeight="1" x14ac:dyDescent="0.3">
      <c r="A2" s="40">
        <v>43854</v>
      </c>
      <c r="B2" s="41" t="s">
        <v>41</v>
      </c>
      <c r="C2" s="40">
        <v>45779</v>
      </c>
      <c r="D2" s="32">
        <v>1925</v>
      </c>
      <c r="E2" s="39" t="s">
        <v>37</v>
      </c>
      <c r="F2" s="39" t="s">
        <v>14</v>
      </c>
      <c r="G2" s="39"/>
      <c r="H2" s="39" t="s">
        <v>16</v>
      </c>
      <c r="I2" s="39" t="s">
        <v>17</v>
      </c>
      <c r="J2" s="39" t="s">
        <v>18</v>
      </c>
      <c r="K2" s="39">
        <v>14</v>
      </c>
      <c r="L2" s="39" t="s">
        <v>19</v>
      </c>
      <c r="M2" s="39"/>
      <c r="N2" s="39"/>
      <c r="O2" s="39"/>
      <c r="P2" s="39" t="s">
        <v>20</v>
      </c>
      <c r="Q2" s="39" t="s">
        <v>21</v>
      </c>
      <c r="R2" s="39" t="s">
        <v>22</v>
      </c>
    </row>
    <row r="3" spans="1:18" ht="23.4" customHeight="1" x14ac:dyDescent="0.3">
      <c r="A3" s="40">
        <v>45013</v>
      </c>
      <c r="B3" s="41" t="s">
        <v>41</v>
      </c>
      <c r="C3" s="40">
        <v>45779</v>
      </c>
      <c r="D3" s="32">
        <v>766</v>
      </c>
      <c r="E3" s="39" t="s">
        <v>25</v>
      </c>
      <c r="F3" s="39"/>
      <c r="G3" s="39" t="s">
        <v>15</v>
      </c>
      <c r="H3" s="39"/>
      <c r="I3" s="39" t="s">
        <v>17</v>
      </c>
      <c r="J3" s="39" t="s">
        <v>26</v>
      </c>
      <c r="K3" s="39">
        <v>47</v>
      </c>
      <c r="L3" s="39" t="s">
        <v>19</v>
      </c>
      <c r="M3" s="39"/>
      <c r="N3" s="39"/>
      <c r="O3" s="39"/>
      <c r="P3" s="39" t="s">
        <v>20</v>
      </c>
      <c r="Q3" s="39" t="s">
        <v>21</v>
      </c>
      <c r="R3" s="39" t="s">
        <v>22</v>
      </c>
    </row>
    <row r="4" spans="1:18" ht="23.4" customHeight="1" x14ac:dyDescent="0.3">
      <c r="A4" s="40">
        <v>45014</v>
      </c>
      <c r="B4" s="41" t="s">
        <v>42</v>
      </c>
      <c r="C4" s="40">
        <v>45779</v>
      </c>
      <c r="D4" s="32">
        <v>765</v>
      </c>
      <c r="E4" s="39" t="s">
        <v>25</v>
      </c>
      <c r="F4" s="39"/>
      <c r="G4" s="39" t="s">
        <v>34</v>
      </c>
      <c r="H4" s="39"/>
      <c r="I4" s="39"/>
      <c r="J4" s="39" t="s">
        <v>26</v>
      </c>
      <c r="K4" s="39">
        <v>71</v>
      </c>
      <c r="L4" s="39" t="s">
        <v>31</v>
      </c>
      <c r="M4" s="39"/>
      <c r="N4" s="39"/>
      <c r="O4" s="39"/>
      <c r="P4" s="39" t="s">
        <v>20</v>
      </c>
      <c r="Q4" s="39" t="s">
        <v>21</v>
      </c>
      <c r="R4" s="39" t="s">
        <v>22</v>
      </c>
    </row>
    <row r="5" spans="1:18" ht="23.4" customHeight="1" x14ac:dyDescent="0.3">
      <c r="A5" s="40">
        <v>45094</v>
      </c>
      <c r="B5" s="41" t="s">
        <v>41</v>
      </c>
      <c r="C5" s="40">
        <v>45779</v>
      </c>
      <c r="D5" s="32">
        <v>685</v>
      </c>
      <c r="E5" s="39" t="s">
        <v>25</v>
      </c>
      <c r="F5" s="39"/>
      <c r="G5" s="39" t="s">
        <v>34</v>
      </c>
      <c r="H5" s="39" t="s">
        <v>16</v>
      </c>
      <c r="I5" s="39"/>
      <c r="J5" s="39" t="s">
        <v>26</v>
      </c>
      <c r="K5" s="39">
        <v>9</v>
      </c>
      <c r="L5" s="39" t="s">
        <v>19</v>
      </c>
      <c r="M5" s="39"/>
      <c r="N5" s="39"/>
      <c r="O5" s="39"/>
      <c r="P5" s="39" t="s">
        <v>21</v>
      </c>
      <c r="Q5" s="39" t="s">
        <v>21</v>
      </c>
      <c r="R5" s="39" t="s">
        <v>22</v>
      </c>
    </row>
    <row r="6" spans="1:18" ht="23.4" customHeight="1" x14ac:dyDescent="0.3">
      <c r="A6" s="40">
        <v>45107</v>
      </c>
      <c r="B6" s="41" t="s">
        <v>41</v>
      </c>
      <c r="C6" s="40">
        <v>45779</v>
      </c>
      <c r="D6" s="32">
        <v>672</v>
      </c>
      <c r="E6" s="39" t="s">
        <v>25</v>
      </c>
      <c r="F6" s="39"/>
      <c r="G6" s="39" t="s">
        <v>15</v>
      </c>
      <c r="H6" s="39" t="s">
        <v>16</v>
      </c>
      <c r="I6" s="39" t="s">
        <v>17</v>
      </c>
      <c r="J6" s="39" t="s">
        <v>26</v>
      </c>
      <c r="K6" s="39">
        <v>61</v>
      </c>
      <c r="L6" s="39" t="s">
        <v>19</v>
      </c>
      <c r="M6" s="39" t="s">
        <v>15</v>
      </c>
      <c r="N6" s="39" t="s">
        <v>24</v>
      </c>
      <c r="O6" s="39"/>
      <c r="P6" s="39" t="s">
        <v>21</v>
      </c>
      <c r="Q6" s="39" t="s">
        <v>21</v>
      </c>
      <c r="R6" s="39" t="s">
        <v>21</v>
      </c>
    </row>
    <row r="7" spans="1:18" ht="23.4" customHeight="1" x14ac:dyDescent="0.3">
      <c r="A7" s="40">
        <v>45141</v>
      </c>
      <c r="B7" s="41" t="s">
        <v>41</v>
      </c>
      <c r="C7" s="40">
        <v>45779</v>
      </c>
      <c r="D7" s="32">
        <v>638</v>
      </c>
      <c r="E7" s="39" t="s">
        <v>25</v>
      </c>
      <c r="F7" s="39"/>
      <c r="G7" s="39" t="s">
        <v>15</v>
      </c>
      <c r="H7" s="39" t="s">
        <v>16</v>
      </c>
      <c r="I7" s="39" t="s">
        <v>17</v>
      </c>
      <c r="J7" s="39" t="s">
        <v>26</v>
      </c>
      <c r="K7" s="39">
        <v>47</v>
      </c>
      <c r="L7" s="39" t="s">
        <v>19</v>
      </c>
      <c r="M7" s="39"/>
      <c r="N7" s="39"/>
      <c r="O7" s="39"/>
      <c r="P7" s="39" t="s">
        <v>21</v>
      </c>
      <c r="Q7" s="39" t="s">
        <v>21</v>
      </c>
      <c r="R7" s="39" t="s">
        <v>22</v>
      </c>
    </row>
    <row r="8" spans="1:18" ht="23.4" customHeight="1" x14ac:dyDescent="0.3">
      <c r="A8" s="40">
        <v>45151</v>
      </c>
      <c r="B8" s="41" t="s">
        <v>41</v>
      </c>
      <c r="C8" s="40">
        <v>45779</v>
      </c>
      <c r="D8" s="32">
        <v>628</v>
      </c>
      <c r="E8" s="39" t="s">
        <v>25</v>
      </c>
      <c r="F8" s="39"/>
      <c r="G8" s="39" t="s">
        <v>15</v>
      </c>
      <c r="H8" s="39" t="s">
        <v>16</v>
      </c>
      <c r="I8" s="39" t="s">
        <v>17</v>
      </c>
      <c r="J8" s="39" t="s">
        <v>26</v>
      </c>
      <c r="K8" s="39">
        <v>32</v>
      </c>
      <c r="L8" s="39" t="s">
        <v>19</v>
      </c>
      <c r="M8" s="39" t="s">
        <v>59</v>
      </c>
      <c r="N8" s="39" t="s">
        <v>24</v>
      </c>
      <c r="O8" s="39"/>
      <c r="P8" s="39" t="s">
        <v>21</v>
      </c>
      <c r="Q8" s="39" t="s">
        <v>21</v>
      </c>
      <c r="R8" s="39" t="s">
        <v>21</v>
      </c>
    </row>
    <row r="9" spans="1:18" ht="23.4" customHeight="1" x14ac:dyDescent="0.3">
      <c r="A9" s="40">
        <v>45155</v>
      </c>
      <c r="B9" s="41" t="s">
        <v>42</v>
      </c>
      <c r="C9" s="40">
        <v>45779</v>
      </c>
      <c r="D9" s="32">
        <v>624</v>
      </c>
      <c r="E9" s="39" t="s">
        <v>25</v>
      </c>
      <c r="F9" s="39"/>
      <c r="G9" s="39" t="s">
        <v>15</v>
      </c>
      <c r="H9" s="39" t="s">
        <v>16</v>
      </c>
      <c r="I9" s="39"/>
      <c r="J9" s="39" t="s">
        <v>18</v>
      </c>
      <c r="K9" s="39">
        <v>71</v>
      </c>
      <c r="L9" s="39" t="s">
        <v>19</v>
      </c>
      <c r="M9" s="39" t="s">
        <v>15</v>
      </c>
      <c r="N9" s="39" t="s">
        <v>24</v>
      </c>
      <c r="O9" s="39"/>
      <c r="P9" s="39" t="s">
        <v>21</v>
      </c>
      <c r="Q9" s="39" t="s">
        <v>21</v>
      </c>
      <c r="R9" s="39" t="s">
        <v>21</v>
      </c>
    </row>
    <row r="10" spans="1:18" ht="23.4" customHeight="1" x14ac:dyDescent="0.3">
      <c r="A10" s="40">
        <v>45156</v>
      </c>
      <c r="B10" s="41" t="s">
        <v>41</v>
      </c>
      <c r="C10" s="40">
        <v>45779</v>
      </c>
      <c r="D10" s="32">
        <v>623</v>
      </c>
      <c r="E10" s="39" t="s">
        <v>25</v>
      </c>
      <c r="F10" s="39"/>
      <c r="G10" s="39" t="s">
        <v>23</v>
      </c>
      <c r="H10" s="39" t="s">
        <v>16</v>
      </c>
      <c r="I10" s="39"/>
      <c r="J10" s="39" t="s">
        <v>26</v>
      </c>
      <c r="K10" s="39">
        <v>53</v>
      </c>
      <c r="L10" s="39" t="s">
        <v>19</v>
      </c>
      <c r="M10" s="39" t="s">
        <v>23</v>
      </c>
      <c r="N10" s="39" t="s">
        <v>24</v>
      </c>
      <c r="O10" s="39"/>
      <c r="P10" s="39" t="s">
        <v>20</v>
      </c>
      <c r="Q10" s="39" t="s">
        <v>21</v>
      </c>
      <c r="R10" s="39" t="s">
        <v>21</v>
      </c>
    </row>
    <row r="11" spans="1:18" ht="23.4" customHeight="1" x14ac:dyDescent="0.3">
      <c r="A11" s="40">
        <v>45170</v>
      </c>
      <c r="B11" s="41" t="s">
        <v>42</v>
      </c>
      <c r="C11" s="40">
        <v>45779</v>
      </c>
      <c r="D11" s="32">
        <v>609</v>
      </c>
      <c r="E11" s="39" t="s">
        <v>25</v>
      </c>
      <c r="F11" s="39"/>
      <c r="G11" s="39" t="s">
        <v>15</v>
      </c>
      <c r="H11" s="39" t="s">
        <v>16</v>
      </c>
      <c r="I11" s="39"/>
      <c r="J11" s="39" t="s">
        <v>26</v>
      </c>
      <c r="K11" s="39">
        <v>47</v>
      </c>
      <c r="L11" s="39" t="s">
        <v>31</v>
      </c>
      <c r="M11" s="39"/>
      <c r="N11" s="39"/>
      <c r="O11" s="39"/>
      <c r="P11" s="39" t="s">
        <v>20</v>
      </c>
      <c r="Q11" s="39" t="s">
        <v>21</v>
      </c>
      <c r="R11" s="39" t="s">
        <v>22</v>
      </c>
    </row>
    <row r="12" spans="1:18" ht="23.4" customHeight="1" x14ac:dyDescent="0.3">
      <c r="A12" s="40">
        <v>45170</v>
      </c>
      <c r="B12" s="41" t="s">
        <v>42</v>
      </c>
      <c r="C12" s="40">
        <v>45779</v>
      </c>
      <c r="D12" s="32">
        <v>609</v>
      </c>
      <c r="E12" s="39" t="s">
        <v>25</v>
      </c>
      <c r="F12" s="39"/>
      <c r="G12" s="39" t="s">
        <v>34</v>
      </c>
      <c r="H12" s="39" t="s">
        <v>16</v>
      </c>
      <c r="I12" s="39"/>
      <c r="J12" s="39" t="s">
        <v>18</v>
      </c>
      <c r="K12" s="39">
        <v>50</v>
      </c>
      <c r="L12" s="39" t="s">
        <v>19</v>
      </c>
      <c r="M12" s="39"/>
      <c r="N12" s="39"/>
      <c r="O12" s="39"/>
      <c r="P12" s="39" t="s">
        <v>20</v>
      </c>
      <c r="Q12" s="39" t="s">
        <v>21</v>
      </c>
      <c r="R12" s="39" t="s">
        <v>22</v>
      </c>
    </row>
    <row r="13" spans="1:18" ht="23.4" customHeight="1" x14ac:dyDescent="0.3">
      <c r="A13" s="40">
        <v>45180</v>
      </c>
      <c r="B13" s="41" t="s">
        <v>41</v>
      </c>
      <c r="C13" s="40">
        <v>45779</v>
      </c>
      <c r="D13" s="32">
        <v>599</v>
      </c>
      <c r="E13" s="39" t="s">
        <v>25</v>
      </c>
      <c r="F13" s="39"/>
      <c r="G13" s="39" t="s">
        <v>15</v>
      </c>
      <c r="H13" s="39" t="s">
        <v>16</v>
      </c>
      <c r="I13" s="39" t="s">
        <v>17</v>
      </c>
      <c r="J13" s="39" t="s">
        <v>28</v>
      </c>
      <c r="K13" s="39">
        <v>76</v>
      </c>
      <c r="L13" s="39" t="s">
        <v>19</v>
      </c>
      <c r="M13" s="39"/>
      <c r="N13" s="39"/>
      <c r="O13" s="39"/>
      <c r="P13" s="39" t="s">
        <v>20</v>
      </c>
      <c r="Q13" s="39" t="s">
        <v>21</v>
      </c>
      <c r="R13" s="39" t="s">
        <v>22</v>
      </c>
    </row>
    <row r="14" spans="1:18" ht="23.4" customHeight="1" x14ac:dyDescent="0.3">
      <c r="A14" s="40">
        <v>45180</v>
      </c>
      <c r="B14" s="41" t="s">
        <v>41</v>
      </c>
      <c r="C14" s="40">
        <v>45779</v>
      </c>
      <c r="D14" s="32">
        <v>599</v>
      </c>
      <c r="E14" s="39" t="s">
        <v>25</v>
      </c>
      <c r="F14" s="39"/>
      <c r="G14" s="39" t="s">
        <v>15</v>
      </c>
      <c r="H14" s="39" t="s">
        <v>16</v>
      </c>
      <c r="I14" s="39" t="s">
        <v>17</v>
      </c>
      <c r="J14" s="39" t="s">
        <v>26</v>
      </c>
      <c r="K14" s="39">
        <v>60</v>
      </c>
      <c r="L14" s="39" t="s">
        <v>19</v>
      </c>
      <c r="M14" s="39"/>
      <c r="N14" s="39"/>
      <c r="O14" s="39"/>
      <c r="P14" s="39" t="s">
        <v>20</v>
      </c>
      <c r="Q14" s="39" t="s">
        <v>21</v>
      </c>
      <c r="R14" s="39" t="s">
        <v>22</v>
      </c>
    </row>
    <row r="15" spans="1:18" ht="23.4" customHeight="1" x14ac:dyDescent="0.3">
      <c r="A15" s="40">
        <v>45180</v>
      </c>
      <c r="B15" s="41" t="s">
        <v>42</v>
      </c>
      <c r="C15" s="40">
        <v>45779</v>
      </c>
      <c r="D15" s="32">
        <v>599</v>
      </c>
      <c r="E15" s="39" t="s">
        <v>25</v>
      </c>
      <c r="F15" s="39"/>
      <c r="G15" s="39" t="s">
        <v>15</v>
      </c>
      <c r="H15" s="39" t="s">
        <v>16</v>
      </c>
      <c r="I15" s="39"/>
      <c r="J15" s="39" t="s">
        <v>26</v>
      </c>
      <c r="K15" s="39">
        <v>60</v>
      </c>
      <c r="L15" s="39" t="s">
        <v>19</v>
      </c>
      <c r="M15" s="39" t="s">
        <v>15</v>
      </c>
      <c r="N15" s="39" t="s">
        <v>24</v>
      </c>
      <c r="O15" s="39"/>
      <c r="P15" s="39" t="s">
        <v>20</v>
      </c>
      <c r="Q15" s="39" t="s">
        <v>21</v>
      </c>
      <c r="R15" s="39" t="s">
        <v>21</v>
      </c>
    </row>
    <row r="16" spans="1:18" ht="23.4" customHeight="1" x14ac:dyDescent="0.3">
      <c r="A16" s="40">
        <v>45183</v>
      </c>
      <c r="B16" s="41" t="s">
        <v>41</v>
      </c>
      <c r="C16" s="40">
        <v>45779</v>
      </c>
      <c r="D16" s="32">
        <v>596</v>
      </c>
      <c r="E16" s="39" t="s">
        <v>25</v>
      </c>
      <c r="F16" s="39"/>
      <c r="G16" s="39" t="s">
        <v>34</v>
      </c>
      <c r="H16" s="39" t="s">
        <v>16</v>
      </c>
      <c r="I16" s="39" t="s">
        <v>17</v>
      </c>
      <c r="J16" s="39" t="s">
        <v>26</v>
      </c>
      <c r="K16" s="39">
        <v>50</v>
      </c>
      <c r="L16" s="39" t="s">
        <v>19</v>
      </c>
      <c r="M16" s="39"/>
      <c r="N16" s="39"/>
      <c r="O16" s="39"/>
      <c r="P16" s="39" t="s">
        <v>20</v>
      </c>
      <c r="Q16" s="39" t="s">
        <v>21</v>
      </c>
      <c r="R16" s="39" t="s">
        <v>22</v>
      </c>
    </row>
    <row r="17" spans="1:18" ht="23.4" customHeight="1" x14ac:dyDescent="0.3">
      <c r="A17" s="40">
        <v>45187</v>
      </c>
      <c r="B17" s="41" t="s">
        <v>42</v>
      </c>
      <c r="C17" s="40">
        <v>45779</v>
      </c>
      <c r="D17" s="32">
        <v>592</v>
      </c>
      <c r="E17" s="39" t="s">
        <v>25</v>
      </c>
      <c r="F17" s="39"/>
      <c r="G17" s="39"/>
      <c r="H17" s="39" t="s">
        <v>16</v>
      </c>
      <c r="I17" s="39"/>
      <c r="J17" s="39" t="s">
        <v>18</v>
      </c>
      <c r="K17" s="39">
        <v>40</v>
      </c>
      <c r="L17" s="39" t="s">
        <v>19</v>
      </c>
      <c r="M17" s="39"/>
      <c r="N17" s="39"/>
      <c r="O17" s="39"/>
      <c r="P17" s="39" t="s">
        <v>20</v>
      </c>
      <c r="Q17" s="39" t="s">
        <v>21</v>
      </c>
      <c r="R17" s="39" t="s">
        <v>22</v>
      </c>
    </row>
    <row r="18" spans="1:18" ht="23.4" customHeight="1" x14ac:dyDescent="0.3">
      <c r="A18" s="40">
        <v>45197</v>
      </c>
      <c r="B18" s="41" t="s">
        <v>42</v>
      </c>
      <c r="C18" s="40">
        <v>45779</v>
      </c>
      <c r="D18" s="32">
        <v>582</v>
      </c>
      <c r="E18" s="39" t="s">
        <v>25</v>
      </c>
      <c r="F18" s="39"/>
      <c r="G18" s="39" t="s">
        <v>59</v>
      </c>
      <c r="H18" s="39" t="s">
        <v>16</v>
      </c>
      <c r="I18" s="39" t="s">
        <v>17</v>
      </c>
      <c r="J18" s="39" t="s">
        <v>26</v>
      </c>
      <c r="K18" s="39">
        <v>65</v>
      </c>
      <c r="L18" s="39" t="s">
        <v>19</v>
      </c>
      <c r="M18" s="39"/>
      <c r="N18" s="39"/>
      <c r="O18" s="39"/>
      <c r="P18" s="39" t="s">
        <v>20</v>
      </c>
      <c r="Q18" s="39" t="s">
        <v>21</v>
      </c>
      <c r="R18" s="39" t="s">
        <v>22</v>
      </c>
    </row>
    <row r="19" spans="1:18" ht="23.4" customHeight="1" x14ac:dyDescent="0.3">
      <c r="A19" s="40">
        <v>45200</v>
      </c>
      <c r="B19" s="41" t="s">
        <v>41</v>
      </c>
      <c r="C19" s="40">
        <v>45779</v>
      </c>
      <c r="D19" s="32">
        <v>579</v>
      </c>
      <c r="E19" s="39" t="s">
        <v>25</v>
      </c>
      <c r="F19" s="39"/>
      <c r="G19" s="39" t="s">
        <v>15</v>
      </c>
      <c r="H19" s="39" t="s">
        <v>16</v>
      </c>
      <c r="I19" s="39"/>
      <c r="J19" s="39" t="s">
        <v>26</v>
      </c>
      <c r="K19" s="39">
        <v>45</v>
      </c>
      <c r="L19" s="39" t="s">
        <v>19</v>
      </c>
      <c r="M19" s="39"/>
      <c r="N19" s="39"/>
      <c r="O19" s="39"/>
      <c r="P19" s="39" t="s">
        <v>20</v>
      </c>
      <c r="Q19" s="39" t="s">
        <v>21</v>
      </c>
      <c r="R19" s="39" t="s">
        <v>22</v>
      </c>
    </row>
    <row r="20" spans="1:18" ht="23.4" customHeight="1" x14ac:dyDescent="0.3">
      <c r="A20" s="40">
        <v>45208</v>
      </c>
      <c r="B20" s="41" t="s">
        <v>41</v>
      </c>
      <c r="C20" s="40">
        <v>45779</v>
      </c>
      <c r="D20" s="32">
        <v>571</v>
      </c>
      <c r="E20" s="39" t="s">
        <v>25</v>
      </c>
      <c r="F20" s="39"/>
      <c r="G20" s="39" t="s">
        <v>15</v>
      </c>
      <c r="H20" s="39" t="s">
        <v>16</v>
      </c>
      <c r="I20" s="39"/>
      <c r="J20" s="39" t="s">
        <v>18</v>
      </c>
      <c r="K20" s="39">
        <v>63</v>
      </c>
      <c r="L20" s="39" t="s">
        <v>19</v>
      </c>
      <c r="M20" s="39" t="s">
        <v>15</v>
      </c>
      <c r="N20" s="39" t="s">
        <v>24</v>
      </c>
      <c r="O20" s="39"/>
      <c r="P20" s="39" t="s">
        <v>21</v>
      </c>
      <c r="Q20" s="39" t="s">
        <v>21</v>
      </c>
      <c r="R20" s="39" t="s">
        <v>21</v>
      </c>
    </row>
    <row r="21" spans="1:18" ht="23.4" customHeight="1" x14ac:dyDescent="0.3">
      <c r="A21" s="40">
        <v>45205</v>
      </c>
      <c r="B21" s="41" t="s">
        <v>42</v>
      </c>
      <c r="C21" s="40">
        <v>45779</v>
      </c>
      <c r="D21" s="32">
        <v>574</v>
      </c>
      <c r="E21" s="39" t="s">
        <v>25</v>
      </c>
      <c r="F21" s="39"/>
      <c r="G21" s="39"/>
      <c r="H21" s="39" t="s">
        <v>16</v>
      </c>
      <c r="I21" s="39" t="s">
        <v>17</v>
      </c>
      <c r="J21" s="39" t="s">
        <v>18</v>
      </c>
      <c r="K21" s="39">
        <v>70</v>
      </c>
      <c r="L21" s="39" t="s">
        <v>19</v>
      </c>
      <c r="M21" s="39"/>
      <c r="N21" s="39"/>
      <c r="O21" s="39"/>
      <c r="P21" s="39" t="s">
        <v>20</v>
      </c>
      <c r="Q21" s="39" t="s">
        <v>21</v>
      </c>
      <c r="R21" s="39" t="s">
        <v>22</v>
      </c>
    </row>
    <row r="22" spans="1:18" ht="23.4" customHeight="1" x14ac:dyDescent="0.3">
      <c r="A22" s="40">
        <v>45205</v>
      </c>
      <c r="B22" s="41" t="s">
        <v>42</v>
      </c>
      <c r="C22" s="40">
        <v>45779</v>
      </c>
      <c r="D22" s="32">
        <v>574</v>
      </c>
      <c r="E22" s="39"/>
      <c r="F22" s="39"/>
      <c r="G22" s="39" t="s">
        <v>34</v>
      </c>
      <c r="H22" s="39" t="s">
        <v>16</v>
      </c>
      <c r="I22" s="39"/>
      <c r="J22" s="39" t="s">
        <v>18</v>
      </c>
      <c r="K22" s="39">
        <v>57</v>
      </c>
      <c r="L22" s="39" t="s">
        <v>19</v>
      </c>
      <c r="M22" s="39"/>
      <c r="N22" s="39"/>
      <c r="O22" s="39"/>
      <c r="P22" s="39" t="s">
        <v>20</v>
      </c>
      <c r="Q22" s="39" t="s">
        <v>21</v>
      </c>
      <c r="R22" s="39" t="s">
        <v>22</v>
      </c>
    </row>
    <row r="23" spans="1:18" ht="23.4" customHeight="1" x14ac:dyDescent="0.3">
      <c r="A23" s="40">
        <v>45208</v>
      </c>
      <c r="B23" s="41" t="s">
        <v>41</v>
      </c>
      <c r="C23" s="40">
        <v>45779</v>
      </c>
      <c r="D23" s="32">
        <v>571</v>
      </c>
      <c r="E23" s="39" t="s">
        <v>25</v>
      </c>
      <c r="F23" s="39"/>
      <c r="G23" s="39" t="s">
        <v>34</v>
      </c>
      <c r="H23" s="39" t="s">
        <v>16</v>
      </c>
      <c r="I23" s="39"/>
      <c r="J23" s="39" t="s">
        <v>18</v>
      </c>
      <c r="K23" s="39">
        <v>26</v>
      </c>
      <c r="L23" s="39" t="s">
        <v>19</v>
      </c>
      <c r="M23" s="39"/>
      <c r="N23" s="39"/>
      <c r="O23" s="39"/>
      <c r="P23" s="39" t="s">
        <v>20</v>
      </c>
      <c r="Q23" s="39" t="s">
        <v>21</v>
      </c>
      <c r="R23" s="39" t="s">
        <v>22</v>
      </c>
    </row>
    <row r="24" spans="1:18" ht="23.4" customHeight="1" x14ac:dyDescent="0.3">
      <c r="A24" s="40">
        <v>45210</v>
      </c>
      <c r="B24" s="41" t="s">
        <v>42</v>
      </c>
      <c r="C24" s="40">
        <v>45779</v>
      </c>
      <c r="D24" s="32">
        <v>569</v>
      </c>
      <c r="E24" s="39" t="s">
        <v>25</v>
      </c>
      <c r="F24" s="39"/>
      <c r="G24" s="39" t="s">
        <v>34</v>
      </c>
      <c r="H24" s="39" t="s">
        <v>16</v>
      </c>
      <c r="I24" s="39" t="s">
        <v>17</v>
      </c>
      <c r="J24" s="39" t="s">
        <v>26</v>
      </c>
      <c r="K24" s="39">
        <v>65</v>
      </c>
      <c r="L24" s="39" t="s">
        <v>19</v>
      </c>
      <c r="M24" s="39"/>
      <c r="N24" s="39"/>
      <c r="O24" s="39"/>
      <c r="P24" s="39" t="s">
        <v>21</v>
      </c>
      <c r="Q24" s="39" t="s">
        <v>21</v>
      </c>
      <c r="R24" s="39" t="s">
        <v>22</v>
      </c>
    </row>
    <row r="25" spans="1:18" ht="23.4" customHeight="1" x14ac:dyDescent="0.3">
      <c r="A25" s="40">
        <v>45236</v>
      </c>
      <c r="B25" s="41" t="s">
        <v>42</v>
      </c>
      <c r="C25" s="40">
        <v>45779</v>
      </c>
      <c r="D25" s="32">
        <v>543</v>
      </c>
      <c r="E25" s="39" t="s">
        <v>25</v>
      </c>
      <c r="F25" s="39"/>
      <c r="G25" s="39"/>
      <c r="H25" s="39" t="s">
        <v>16</v>
      </c>
      <c r="I25" s="39"/>
      <c r="J25" s="39" t="s">
        <v>18</v>
      </c>
      <c r="K25" s="39">
        <v>30</v>
      </c>
      <c r="L25" s="39" t="s">
        <v>19</v>
      </c>
      <c r="M25" s="39"/>
      <c r="N25" s="39"/>
      <c r="O25" s="39"/>
      <c r="P25" s="39" t="s">
        <v>20</v>
      </c>
      <c r="Q25" s="39" t="s">
        <v>21</v>
      </c>
      <c r="R25" s="39" t="s">
        <v>22</v>
      </c>
    </row>
    <row r="26" spans="1:18" ht="23.4" customHeight="1" x14ac:dyDescent="0.3">
      <c r="A26" s="40">
        <v>45237</v>
      </c>
      <c r="B26" s="41" t="s">
        <v>42</v>
      </c>
      <c r="C26" s="40">
        <v>45779</v>
      </c>
      <c r="D26" s="32">
        <v>542</v>
      </c>
      <c r="E26" s="39" t="s">
        <v>25</v>
      </c>
      <c r="F26" s="39"/>
      <c r="G26" s="39"/>
      <c r="H26" s="39" t="s">
        <v>16</v>
      </c>
      <c r="I26" s="39"/>
      <c r="J26" s="39" t="s">
        <v>28</v>
      </c>
      <c r="K26" s="39">
        <v>52</v>
      </c>
      <c r="L26" s="39" t="s">
        <v>19</v>
      </c>
      <c r="M26" s="39"/>
      <c r="N26" s="39"/>
      <c r="O26" s="39"/>
      <c r="P26" s="39" t="s">
        <v>20</v>
      </c>
      <c r="Q26" s="39" t="s">
        <v>21</v>
      </c>
      <c r="R26" s="39" t="s">
        <v>22</v>
      </c>
    </row>
    <row r="27" spans="1:18" ht="23.4" customHeight="1" x14ac:dyDescent="0.3">
      <c r="A27" s="40">
        <v>45240</v>
      </c>
      <c r="B27" s="41" t="s">
        <v>42</v>
      </c>
      <c r="C27" s="40">
        <v>45779</v>
      </c>
      <c r="D27" s="32">
        <v>539</v>
      </c>
      <c r="E27" s="39" t="s">
        <v>25</v>
      </c>
      <c r="F27" s="39"/>
      <c r="G27" s="39" t="s">
        <v>34</v>
      </c>
      <c r="H27" s="39" t="s">
        <v>16</v>
      </c>
      <c r="I27" s="39"/>
      <c r="J27" s="39" t="s">
        <v>26</v>
      </c>
      <c r="K27" s="39">
        <v>61</v>
      </c>
      <c r="L27" s="39" t="s">
        <v>19</v>
      </c>
      <c r="M27" s="39"/>
      <c r="N27" s="39"/>
      <c r="O27" s="39"/>
      <c r="P27" s="39" t="s">
        <v>20</v>
      </c>
      <c r="Q27" s="39" t="s">
        <v>21</v>
      </c>
      <c r="R27" s="39" t="s">
        <v>22</v>
      </c>
    </row>
    <row r="28" spans="1:18" ht="23.4" customHeight="1" x14ac:dyDescent="0.3">
      <c r="A28" s="40">
        <v>45243</v>
      </c>
      <c r="B28" s="41" t="s">
        <v>41</v>
      </c>
      <c r="C28" s="40">
        <v>45779</v>
      </c>
      <c r="D28" s="32">
        <v>536</v>
      </c>
      <c r="E28" s="39" t="s">
        <v>25</v>
      </c>
      <c r="F28" s="39"/>
      <c r="G28" s="39" t="s">
        <v>59</v>
      </c>
      <c r="H28" s="39" t="s">
        <v>16</v>
      </c>
      <c r="I28" s="39"/>
      <c r="J28" s="39" t="s">
        <v>28</v>
      </c>
      <c r="K28" s="39">
        <v>68</v>
      </c>
      <c r="L28" s="39" t="s">
        <v>19</v>
      </c>
      <c r="M28" s="39"/>
      <c r="N28" s="39"/>
      <c r="O28" s="39"/>
      <c r="P28" s="39" t="s">
        <v>20</v>
      </c>
      <c r="Q28" s="39" t="s">
        <v>21</v>
      </c>
      <c r="R28" s="39" t="s">
        <v>22</v>
      </c>
    </row>
    <row r="29" spans="1:18" ht="23.4" customHeight="1" x14ac:dyDescent="0.3">
      <c r="A29" s="40">
        <v>45287</v>
      </c>
      <c r="B29" s="41" t="s">
        <v>42</v>
      </c>
      <c r="C29" s="40">
        <v>45779</v>
      </c>
      <c r="D29" s="32">
        <v>492</v>
      </c>
      <c r="E29" s="39" t="s">
        <v>25</v>
      </c>
      <c r="F29" s="39"/>
      <c r="G29" s="39"/>
      <c r="H29" s="39" t="s">
        <v>16</v>
      </c>
      <c r="I29" s="39"/>
      <c r="J29" s="39" t="s">
        <v>26</v>
      </c>
      <c r="K29" s="39">
        <v>28</v>
      </c>
      <c r="L29" s="39" t="s">
        <v>19</v>
      </c>
      <c r="M29" s="39"/>
      <c r="N29" s="39"/>
      <c r="O29" s="39"/>
      <c r="P29" s="39" t="s">
        <v>20</v>
      </c>
      <c r="Q29" s="39" t="s">
        <v>21</v>
      </c>
      <c r="R29" s="39" t="s">
        <v>22</v>
      </c>
    </row>
    <row r="30" spans="1:18" ht="23.4" customHeight="1" x14ac:dyDescent="0.3">
      <c r="A30" s="40">
        <v>45303</v>
      </c>
      <c r="B30" s="41" t="s">
        <v>42</v>
      </c>
      <c r="C30" s="40">
        <v>45779</v>
      </c>
      <c r="D30" s="32">
        <v>476</v>
      </c>
      <c r="E30" s="39" t="s">
        <v>25</v>
      </c>
      <c r="F30" s="39"/>
      <c r="G30" s="39" t="s">
        <v>34</v>
      </c>
      <c r="H30" s="39" t="s">
        <v>16</v>
      </c>
      <c r="I30" s="39"/>
      <c r="J30" s="39" t="s">
        <v>26</v>
      </c>
      <c r="K30" s="39">
        <v>17</v>
      </c>
      <c r="L30" s="39" t="s">
        <v>19</v>
      </c>
      <c r="M30" s="39"/>
      <c r="N30" s="39"/>
      <c r="O30" s="39"/>
      <c r="P30" s="39" t="s">
        <v>20</v>
      </c>
      <c r="Q30" s="39" t="s">
        <v>21</v>
      </c>
      <c r="R30" s="39" t="s">
        <v>22</v>
      </c>
    </row>
    <row r="31" spans="1:18" ht="23.4" customHeight="1" x14ac:dyDescent="0.3">
      <c r="A31" s="40">
        <v>45320</v>
      </c>
      <c r="B31" s="41" t="s">
        <v>42</v>
      </c>
      <c r="C31" s="40">
        <v>45779</v>
      </c>
      <c r="D31" s="32">
        <v>459</v>
      </c>
      <c r="E31" s="39" t="s">
        <v>25</v>
      </c>
      <c r="F31" s="39"/>
      <c r="G31" s="39" t="s">
        <v>34</v>
      </c>
      <c r="H31" s="39" t="s">
        <v>16</v>
      </c>
      <c r="I31" s="39" t="s">
        <v>17</v>
      </c>
      <c r="J31" s="39" t="s">
        <v>26</v>
      </c>
      <c r="K31" s="39">
        <v>77</v>
      </c>
      <c r="L31" s="39" t="s">
        <v>19</v>
      </c>
      <c r="M31" s="39"/>
      <c r="N31" s="39"/>
      <c r="O31" s="39"/>
      <c r="P31" s="39" t="s">
        <v>20</v>
      </c>
      <c r="Q31" s="39" t="s">
        <v>21</v>
      </c>
      <c r="R31" s="39" t="s">
        <v>22</v>
      </c>
    </row>
    <row r="32" spans="1:18" ht="23.4" customHeight="1" x14ac:dyDescent="0.3">
      <c r="A32" s="40">
        <v>45357</v>
      </c>
      <c r="B32" s="41" t="s">
        <v>42</v>
      </c>
      <c r="C32" s="40">
        <v>45779</v>
      </c>
      <c r="D32" s="32">
        <v>422</v>
      </c>
      <c r="E32" s="39" t="s">
        <v>36</v>
      </c>
      <c r="F32" s="39"/>
      <c r="G32" s="39" t="s">
        <v>27</v>
      </c>
      <c r="H32" s="39" t="s">
        <v>14</v>
      </c>
      <c r="I32" s="39" t="s">
        <v>29</v>
      </c>
      <c r="J32" s="39" t="s">
        <v>26</v>
      </c>
      <c r="K32" s="39">
        <v>67</v>
      </c>
      <c r="L32" s="39" t="s">
        <v>19</v>
      </c>
      <c r="M32" s="39" t="s">
        <v>23</v>
      </c>
      <c r="N32" s="39" t="s">
        <v>24</v>
      </c>
      <c r="O32" s="39"/>
      <c r="P32" s="39" t="s">
        <v>20</v>
      </c>
      <c r="Q32" s="39" t="s">
        <v>21</v>
      </c>
      <c r="R32" s="39" t="s">
        <v>21</v>
      </c>
    </row>
    <row r="33" spans="1:18" ht="23.4" customHeight="1" x14ac:dyDescent="0.3">
      <c r="A33" s="40">
        <v>45357</v>
      </c>
      <c r="B33" s="41" t="s">
        <v>42</v>
      </c>
      <c r="C33" s="40">
        <v>45779</v>
      </c>
      <c r="D33" s="32">
        <v>422</v>
      </c>
      <c r="E33" s="39" t="s">
        <v>25</v>
      </c>
      <c r="F33" s="39"/>
      <c r="G33" s="39" t="s">
        <v>15</v>
      </c>
      <c r="H33" s="39" t="s">
        <v>16</v>
      </c>
      <c r="I33" s="39"/>
      <c r="J33" s="39" t="s">
        <v>28</v>
      </c>
      <c r="K33" s="39">
        <v>64</v>
      </c>
      <c r="L33" s="39" t="s">
        <v>19</v>
      </c>
      <c r="M33" s="39"/>
      <c r="N33" s="39"/>
      <c r="O33" s="39"/>
      <c r="P33" s="39" t="s">
        <v>20</v>
      </c>
      <c r="Q33" s="39" t="s">
        <v>21</v>
      </c>
      <c r="R33" s="39" t="s">
        <v>22</v>
      </c>
    </row>
    <row r="34" spans="1:18" ht="23.4" customHeight="1" x14ac:dyDescent="0.3">
      <c r="A34" s="40">
        <v>45404</v>
      </c>
      <c r="B34" s="41" t="s">
        <v>41</v>
      </c>
      <c r="C34" s="40">
        <v>45779</v>
      </c>
      <c r="D34" s="32">
        <v>375</v>
      </c>
      <c r="E34" s="39" t="s">
        <v>25</v>
      </c>
      <c r="F34" s="39"/>
      <c r="G34" s="39" t="s">
        <v>15</v>
      </c>
      <c r="H34" s="39" t="s">
        <v>16</v>
      </c>
      <c r="I34" s="39"/>
      <c r="J34" s="39" t="s">
        <v>26</v>
      </c>
      <c r="K34" s="39">
        <v>54</v>
      </c>
      <c r="L34" s="39" t="s">
        <v>19</v>
      </c>
      <c r="M34" s="39"/>
      <c r="N34" s="39"/>
      <c r="O34" s="39"/>
      <c r="P34" s="39" t="s">
        <v>20</v>
      </c>
      <c r="Q34" s="39" t="s">
        <v>21</v>
      </c>
      <c r="R34" s="39" t="s">
        <v>22</v>
      </c>
    </row>
    <row r="35" spans="1:18" ht="23.4" customHeight="1" x14ac:dyDescent="0.3">
      <c r="A35" s="40">
        <v>45413</v>
      </c>
      <c r="B35" s="41" t="s">
        <v>42</v>
      </c>
      <c r="C35" s="40">
        <v>45779</v>
      </c>
      <c r="D35" s="32">
        <v>366</v>
      </c>
      <c r="E35" s="39" t="s">
        <v>25</v>
      </c>
      <c r="F35" s="39"/>
      <c r="G35" s="39" t="s">
        <v>34</v>
      </c>
      <c r="H35" s="39" t="s">
        <v>16</v>
      </c>
      <c r="I35" s="39" t="s">
        <v>17</v>
      </c>
      <c r="J35" s="39" t="s">
        <v>26</v>
      </c>
      <c r="K35" s="39">
        <v>64</v>
      </c>
      <c r="L35" s="39" t="s">
        <v>19</v>
      </c>
      <c r="M35" s="39"/>
      <c r="N35" s="39"/>
      <c r="O35" s="39"/>
      <c r="P35" s="39" t="s">
        <v>20</v>
      </c>
      <c r="Q35" s="39" t="s">
        <v>21</v>
      </c>
      <c r="R35" s="39" t="s">
        <v>22</v>
      </c>
    </row>
    <row r="36" spans="1:18" ht="23.4" customHeight="1" x14ac:dyDescent="0.3">
      <c r="A36" s="40">
        <v>45420</v>
      </c>
      <c r="B36" s="41" t="s">
        <v>42</v>
      </c>
      <c r="C36" s="40">
        <v>45779</v>
      </c>
      <c r="D36" s="32">
        <v>359</v>
      </c>
      <c r="E36" s="39" t="s">
        <v>25</v>
      </c>
      <c r="F36" s="39"/>
      <c r="G36" s="39" t="s">
        <v>27</v>
      </c>
      <c r="H36" s="39" t="s">
        <v>16</v>
      </c>
      <c r="I36" s="39" t="s">
        <v>17</v>
      </c>
      <c r="J36" s="39" t="s">
        <v>26</v>
      </c>
      <c r="K36" s="39">
        <v>76</v>
      </c>
      <c r="L36" s="39" t="s">
        <v>19</v>
      </c>
      <c r="M36" s="39" t="s">
        <v>23</v>
      </c>
      <c r="N36" s="39" t="s">
        <v>24</v>
      </c>
      <c r="O36" s="39"/>
      <c r="P36" s="39" t="s">
        <v>20</v>
      </c>
      <c r="Q36" s="39" t="s">
        <v>21</v>
      </c>
      <c r="R36" s="39" t="s">
        <v>21</v>
      </c>
    </row>
    <row r="37" spans="1:18" ht="23.4" customHeight="1" x14ac:dyDescent="0.3">
      <c r="A37" s="40">
        <v>45434</v>
      </c>
      <c r="B37" s="41" t="s">
        <v>42</v>
      </c>
      <c r="C37" s="40">
        <v>45779</v>
      </c>
      <c r="D37" s="32">
        <v>345</v>
      </c>
      <c r="E37" s="39" t="s">
        <v>61</v>
      </c>
      <c r="F37" s="39"/>
      <c r="G37" s="39" t="s">
        <v>27</v>
      </c>
      <c r="H37" s="39"/>
      <c r="I37" s="39" t="s">
        <v>29</v>
      </c>
      <c r="J37" s="39" t="s">
        <v>18</v>
      </c>
      <c r="K37" s="39">
        <v>22</v>
      </c>
      <c r="L37" s="39" t="s">
        <v>19</v>
      </c>
      <c r="M37" s="39" t="s">
        <v>27</v>
      </c>
      <c r="N37" s="39" t="s">
        <v>24</v>
      </c>
      <c r="O37" s="39"/>
      <c r="P37" s="39" t="s">
        <v>20</v>
      </c>
      <c r="Q37" s="39" t="s">
        <v>21</v>
      </c>
      <c r="R37" s="39" t="s">
        <v>21</v>
      </c>
    </row>
    <row r="38" spans="1:18" ht="23.4" customHeight="1" x14ac:dyDescent="0.3">
      <c r="A38" s="40">
        <v>45434</v>
      </c>
      <c r="B38" s="41" t="s">
        <v>42</v>
      </c>
      <c r="C38" s="40">
        <v>45779</v>
      </c>
      <c r="D38" s="32">
        <v>345</v>
      </c>
      <c r="E38" s="39" t="s">
        <v>25</v>
      </c>
      <c r="F38" s="39"/>
      <c r="G38" s="39"/>
      <c r="H38" s="39" t="s">
        <v>16</v>
      </c>
      <c r="I38" s="39"/>
      <c r="J38" s="39" t="s">
        <v>26</v>
      </c>
      <c r="K38" s="39">
        <v>41</v>
      </c>
      <c r="L38" s="39" t="s">
        <v>19</v>
      </c>
      <c r="M38" s="39"/>
      <c r="N38" s="39"/>
      <c r="O38" s="39"/>
      <c r="P38" s="39" t="s">
        <v>21</v>
      </c>
      <c r="Q38" s="39" t="s">
        <v>21</v>
      </c>
      <c r="R38" s="39" t="s">
        <v>22</v>
      </c>
    </row>
    <row r="39" spans="1:18" ht="23.4" customHeight="1" x14ac:dyDescent="0.3">
      <c r="A39" s="40">
        <v>45470</v>
      </c>
      <c r="B39" s="41" t="s">
        <v>42</v>
      </c>
      <c r="C39" s="40">
        <v>45779</v>
      </c>
      <c r="D39" s="32">
        <v>309</v>
      </c>
      <c r="E39" s="39" t="s">
        <v>25</v>
      </c>
      <c r="F39" s="39"/>
      <c r="G39" s="39" t="s">
        <v>27</v>
      </c>
      <c r="H39" s="39"/>
      <c r="I39" s="39" t="s">
        <v>29</v>
      </c>
      <c r="J39" s="39" t="s">
        <v>26</v>
      </c>
      <c r="K39" s="39">
        <v>27</v>
      </c>
      <c r="L39" s="39" t="s">
        <v>19</v>
      </c>
      <c r="M39" s="39" t="s">
        <v>27</v>
      </c>
      <c r="N39" s="39" t="s">
        <v>24</v>
      </c>
      <c r="O39" s="39"/>
      <c r="P39" s="39" t="s">
        <v>20</v>
      </c>
      <c r="Q39" s="39" t="s">
        <v>21</v>
      </c>
      <c r="R39" s="39" t="s">
        <v>21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X24"/>
  <sheetViews>
    <sheetView topLeftCell="M1" workbookViewId="0">
      <selection activeCell="K1" sqref="K1:K1048576"/>
    </sheetView>
  </sheetViews>
  <sheetFormatPr defaultColWidth="9.109375" defaultRowHeight="29.7" customHeight="1" x14ac:dyDescent="0.3"/>
  <cols>
    <col min="1" max="4" width="13.77734375" style="27" customWidth="1"/>
    <col min="5" max="5" width="18.109375" style="27" customWidth="1"/>
    <col min="6" max="6" width="15.5546875" style="27" customWidth="1"/>
    <col min="7" max="7" width="13.77734375" style="27" customWidth="1"/>
    <col min="8" max="8" width="27.44140625" style="27" customWidth="1"/>
    <col min="9" max="9" width="14.109375" style="27" customWidth="1"/>
    <col min="10" max="10" width="9.77734375" style="27" customWidth="1"/>
    <col min="11" max="15" width="13.77734375" style="27" customWidth="1"/>
    <col min="16" max="16" width="14.33203125" style="27" customWidth="1"/>
    <col min="17" max="17" width="16.88671875" style="27" customWidth="1"/>
    <col min="18" max="21" width="13.77734375" style="27" customWidth="1"/>
    <col min="22" max="22" width="23.109375" style="27" customWidth="1"/>
    <col min="23" max="24" width="13.77734375" style="27" customWidth="1"/>
    <col min="25" max="16384" width="9.109375" style="27"/>
  </cols>
  <sheetData>
    <row r="1" spans="1:24" s="22" customFormat="1" ht="29.7" customHeight="1" x14ac:dyDescent="0.3">
      <c r="A1" s="21" t="s">
        <v>38</v>
      </c>
      <c r="B1" s="21" t="s">
        <v>39</v>
      </c>
      <c r="C1" s="21" t="s">
        <v>40</v>
      </c>
      <c r="D1" s="19" t="s">
        <v>65</v>
      </c>
      <c r="E1" s="20" t="s">
        <v>0</v>
      </c>
      <c r="F1" s="20" t="s">
        <v>66</v>
      </c>
      <c r="G1" s="20" t="s">
        <v>1</v>
      </c>
      <c r="H1" s="20" t="s">
        <v>2</v>
      </c>
      <c r="I1" s="20" t="s">
        <v>3</v>
      </c>
      <c r="J1" s="20" t="s">
        <v>4</v>
      </c>
      <c r="K1" s="20" t="s">
        <v>67</v>
      </c>
      <c r="L1" s="20" t="s">
        <v>5</v>
      </c>
      <c r="M1" s="20" t="s">
        <v>6</v>
      </c>
      <c r="N1" s="20" t="s">
        <v>7</v>
      </c>
      <c r="O1" s="20" t="s">
        <v>8</v>
      </c>
      <c r="P1" s="20" t="s">
        <v>9</v>
      </c>
      <c r="Q1" s="20" t="s">
        <v>10</v>
      </c>
      <c r="R1" s="20" t="s">
        <v>68</v>
      </c>
      <c r="S1" s="20" t="s">
        <v>11</v>
      </c>
      <c r="T1" s="20" t="s">
        <v>12</v>
      </c>
      <c r="U1" s="20" t="s">
        <v>13</v>
      </c>
      <c r="V1" s="20" t="s">
        <v>69</v>
      </c>
      <c r="W1" s="20" t="s">
        <v>70</v>
      </c>
      <c r="X1" s="20" t="s">
        <v>71</v>
      </c>
    </row>
    <row r="2" spans="1:24" ht="29.7" customHeight="1" x14ac:dyDescent="0.3">
      <c r="A2" s="25">
        <v>44074</v>
      </c>
      <c r="B2" s="24" t="s">
        <v>41</v>
      </c>
      <c r="C2" s="25">
        <v>45709</v>
      </c>
      <c r="D2" s="32">
        <v>1635</v>
      </c>
      <c r="E2" s="23" t="s">
        <v>61</v>
      </c>
      <c r="F2" s="23" t="s">
        <v>72</v>
      </c>
      <c r="G2" s="23" t="s">
        <v>14</v>
      </c>
      <c r="H2" s="23" t="s">
        <v>15</v>
      </c>
      <c r="I2" s="23" t="s">
        <v>16</v>
      </c>
      <c r="J2" s="23" t="s">
        <v>17</v>
      </c>
      <c r="K2" s="23" t="s">
        <v>72</v>
      </c>
      <c r="L2" s="23" t="s">
        <v>18</v>
      </c>
      <c r="M2" s="23" t="s">
        <v>73</v>
      </c>
      <c r="N2" s="23" t="s">
        <v>19</v>
      </c>
      <c r="O2" s="23" t="s">
        <v>15</v>
      </c>
      <c r="P2" s="23" t="s">
        <v>24</v>
      </c>
      <c r="Q2" s="23"/>
      <c r="R2" s="23" t="s">
        <v>72</v>
      </c>
      <c r="S2" s="23" t="s">
        <v>20</v>
      </c>
      <c r="T2" s="23" t="s">
        <v>74</v>
      </c>
      <c r="U2" s="23" t="s">
        <v>22</v>
      </c>
      <c r="V2" s="23" t="s">
        <v>72</v>
      </c>
      <c r="W2" s="23" t="s">
        <v>72</v>
      </c>
      <c r="X2" s="23" t="s">
        <v>72</v>
      </c>
    </row>
    <row r="3" spans="1:24" ht="29.7" customHeight="1" x14ac:dyDescent="0.3">
      <c r="A3" s="25">
        <v>44900</v>
      </c>
      <c r="B3" s="24" t="s">
        <v>41</v>
      </c>
      <c r="C3" s="25">
        <v>45709</v>
      </c>
      <c r="D3" s="32">
        <v>809</v>
      </c>
      <c r="E3" s="23" t="s">
        <v>25</v>
      </c>
      <c r="F3" s="23" t="s">
        <v>72</v>
      </c>
      <c r="G3" s="23" t="s">
        <v>16</v>
      </c>
      <c r="H3" s="23" t="s">
        <v>15</v>
      </c>
      <c r="I3" s="23" t="s">
        <v>16</v>
      </c>
      <c r="J3" s="23" t="s">
        <v>17</v>
      </c>
      <c r="K3" s="23" t="s">
        <v>72</v>
      </c>
      <c r="L3" s="23" t="s">
        <v>18</v>
      </c>
      <c r="M3" s="23" t="s">
        <v>75</v>
      </c>
      <c r="N3" s="23" t="s">
        <v>19</v>
      </c>
      <c r="O3" s="23"/>
      <c r="P3" s="23"/>
      <c r="Q3" s="23"/>
      <c r="R3" s="23" t="s">
        <v>72</v>
      </c>
      <c r="S3" s="23" t="s">
        <v>20</v>
      </c>
      <c r="T3" s="23" t="s">
        <v>21</v>
      </c>
      <c r="U3" s="23" t="s">
        <v>22</v>
      </c>
      <c r="V3" s="23" t="s">
        <v>72</v>
      </c>
      <c r="W3" s="23" t="s">
        <v>72</v>
      </c>
      <c r="X3" s="23" t="s">
        <v>72</v>
      </c>
    </row>
    <row r="4" spans="1:24" ht="29.7" customHeight="1" x14ac:dyDescent="0.3">
      <c r="A4" s="29">
        <v>44949</v>
      </c>
      <c r="B4" s="28" t="s">
        <v>42</v>
      </c>
      <c r="C4" s="29">
        <v>45709</v>
      </c>
      <c r="D4" s="32">
        <v>760</v>
      </c>
      <c r="E4" s="23" t="s">
        <v>25</v>
      </c>
      <c r="F4" s="23" t="s">
        <v>72</v>
      </c>
      <c r="G4" s="23" t="s">
        <v>14</v>
      </c>
      <c r="H4" s="23" t="s">
        <v>15</v>
      </c>
      <c r="I4" s="23" t="s">
        <v>16</v>
      </c>
      <c r="J4" s="23" t="s">
        <v>17</v>
      </c>
      <c r="K4" s="23" t="s">
        <v>72</v>
      </c>
      <c r="L4" s="23" t="s">
        <v>26</v>
      </c>
      <c r="M4" s="23" t="s">
        <v>76</v>
      </c>
      <c r="N4" s="23" t="s">
        <v>19</v>
      </c>
      <c r="O4" s="23"/>
      <c r="P4" s="23"/>
      <c r="Q4" s="23"/>
      <c r="R4" s="23" t="s">
        <v>72</v>
      </c>
      <c r="S4" s="23" t="s">
        <v>20</v>
      </c>
      <c r="T4" s="23" t="s">
        <v>21</v>
      </c>
      <c r="U4" s="23" t="s">
        <v>22</v>
      </c>
      <c r="V4" s="23" t="s">
        <v>72</v>
      </c>
      <c r="W4" s="23" t="s">
        <v>72</v>
      </c>
      <c r="X4" s="23" t="s">
        <v>72</v>
      </c>
    </row>
    <row r="5" spans="1:24" ht="29.7" customHeight="1" x14ac:dyDescent="0.3">
      <c r="A5" s="31">
        <v>44977</v>
      </c>
      <c r="B5" s="30" t="s">
        <v>41</v>
      </c>
      <c r="C5" s="31">
        <v>45709</v>
      </c>
      <c r="D5" s="32">
        <v>732</v>
      </c>
      <c r="E5" s="23" t="s">
        <v>25</v>
      </c>
      <c r="F5" s="23" t="s">
        <v>72</v>
      </c>
      <c r="G5" s="23"/>
      <c r="H5" s="23" t="s">
        <v>15</v>
      </c>
      <c r="I5" s="23"/>
      <c r="J5" s="23" t="s">
        <v>17</v>
      </c>
      <c r="K5" s="23" t="s">
        <v>72</v>
      </c>
      <c r="L5" s="23" t="s">
        <v>18</v>
      </c>
      <c r="M5" s="23" t="s">
        <v>77</v>
      </c>
      <c r="N5" s="23" t="s">
        <v>19</v>
      </c>
      <c r="O5" s="23"/>
      <c r="P5" s="23"/>
      <c r="Q5" s="23"/>
      <c r="R5" s="23" t="s">
        <v>72</v>
      </c>
      <c r="S5" s="23" t="s">
        <v>20</v>
      </c>
      <c r="T5" s="23" t="s">
        <v>21</v>
      </c>
      <c r="U5" s="23" t="s">
        <v>22</v>
      </c>
      <c r="V5" s="23" t="s">
        <v>72</v>
      </c>
      <c r="W5" s="23" t="s">
        <v>72</v>
      </c>
      <c r="X5" s="23" t="s">
        <v>72</v>
      </c>
    </row>
    <row r="6" spans="1:24" ht="29.7" customHeight="1" x14ac:dyDescent="0.3">
      <c r="A6" s="25">
        <v>45015</v>
      </c>
      <c r="B6" s="24" t="s">
        <v>41</v>
      </c>
      <c r="C6" s="25">
        <v>45709</v>
      </c>
      <c r="D6" s="32">
        <v>694</v>
      </c>
      <c r="E6" s="23" t="s">
        <v>25</v>
      </c>
      <c r="F6" s="23" t="s">
        <v>72</v>
      </c>
      <c r="G6" s="23"/>
      <c r="H6" s="23" t="s">
        <v>34</v>
      </c>
      <c r="I6" s="23"/>
      <c r="J6" s="23" t="s">
        <v>17</v>
      </c>
      <c r="K6" s="23" t="s">
        <v>72</v>
      </c>
      <c r="L6" s="23" t="s">
        <v>26</v>
      </c>
      <c r="M6" s="23" t="s">
        <v>78</v>
      </c>
      <c r="N6" s="23" t="s">
        <v>31</v>
      </c>
      <c r="O6" s="23" t="s">
        <v>15</v>
      </c>
      <c r="P6" s="23" t="s">
        <v>24</v>
      </c>
      <c r="Q6" s="23"/>
      <c r="R6" s="23" t="s">
        <v>72</v>
      </c>
      <c r="S6" s="23" t="s">
        <v>20</v>
      </c>
      <c r="T6" s="23" t="s">
        <v>21</v>
      </c>
      <c r="U6" s="23" t="s">
        <v>21</v>
      </c>
      <c r="V6" s="23" t="s">
        <v>72</v>
      </c>
      <c r="W6" s="23" t="s">
        <v>72</v>
      </c>
      <c r="X6" s="23" t="s">
        <v>72</v>
      </c>
    </row>
    <row r="7" spans="1:24" ht="29.7" customHeight="1" x14ac:dyDescent="0.3">
      <c r="A7" s="25">
        <v>45023</v>
      </c>
      <c r="B7" s="24" t="s">
        <v>41</v>
      </c>
      <c r="C7" s="25">
        <v>45709</v>
      </c>
      <c r="D7" s="32">
        <v>686</v>
      </c>
      <c r="E7" s="23" t="s">
        <v>25</v>
      </c>
      <c r="F7" s="23" t="s">
        <v>72</v>
      </c>
      <c r="G7" s="23"/>
      <c r="H7" s="23" t="s">
        <v>34</v>
      </c>
      <c r="I7" s="23" t="s">
        <v>16</v>
      </c>
      <c r="J7" s="23"/>
      <c r="K7" s="23" t="s">
        <v>72</v>
      </c>
      <c r="L7" s="23" t="s">
        <v>28</v>
      </c>
      <c r="M7" s="23" t="s">
        <v>79</v>
      </c>
      <c r="N7" s="23" t="s">
        <v>19</v>
      </c>
      <c r="O7" s="23"/>
      <c r="P7" s="23"/>
      <c r="Q7" s="23"/>
      <c r="R7" s="23" t="s">
        <v>72</v>
      </c>
      <c r="S7" s="23" t="s">
        <v>20</v>
      </c>
      <c r="T7" s="23" t="s">
        <v>21</v>
      </c>
      <c r="U7" s="23" t="s">
        <v>22</v>
      </c>
      <c r="V7" s="23" t="s">
        <v>72</v>
      </c>
      <c r="W7" s="23" t="s">
        <v>72</v>
      </c>
      <c r="X7" s="23" t="s">
        <v>72</v>
      </c>
    </row>
    <row r="8" spans="1:24" ht="29.7" customHeight="1" x14ac:dyDescent="0.3">
      <c r="A8" s="25">
        <v>45121</v>
      </c>
      <c r="B8" s="24" t="s">
        <v>42</v>
      </c>
      <c r="C8" s="25">
        <v>45709</v>
      </c>
      <c r="D8" s="32">
        <v>588</v>
      </c>
      <c r="E8" s="23" t="s">
        <v>25</v>
      </c>
      <c r="F8" s="23" t="s">
        <v>72</v>
      </c>
      <c r="G8" s="23"/>
      <c r="H8" s="23" t="s">
        <v>34</v>
      </c>
      <c r="I8" s="23" t="s">
        <v>16</v>
      </c>
      <c r="J8" s="23" t="s">
        <v>17</v>
      </c>
      <c r="K8" s="23" t="s">
        <v>72</v>
      </c>
      <c r="L8" s="23" t="s">
        <v>26</v>
      </c>
      <c r="M8" s="23" t="s">
        <v>80</v>
      </c>
      <c r="N8" s="23" t="s">
        <v>19</v>
      </c>
      <c r="O8" s="23"/>
      <c r="P8" s="23"/>
      <c r="Q8" s="23"/>
      <c r="R8" s="23" t="s">
        <v>72</v>
      </c>
      <c r="S8" s="23" t="s">
        <v>20</v>
      </c>
      <c r="T8" s="23" t="s">
        <v>21</v>
      </c>
      <c r="U8" s="23" t="s">
        <v>22</v>
      </c>
      <c r="V8" s="23" t="s">
        <v>72</v>
      </c>
      <c r="W8" s="23" t="s">
        <v>72</v>
      </c>
      <c r="X8" s="23" t="s">
        <v>72</v>
      </c>
    </row>
    <row r="9" spans="1:24" ht="29.7" customHeight="1" x14ac:dyDescent="0.3">
      <c r="A9" s="25">
        <v>45140</v>
      </c>
      <c r="B9" s="24" t="s">
        <v>42</v>
      </c>
      <c r="C9" s="25">
        <v>45709</v>
      </c>
      <c r="D9" s="32">
        <v>569</v>
      </c>
      <c r="E9" s="23" t="s">
        <v>25</v>
      </c>
      <c r="F9" s="23" t="s">
        <v>72</v>
      </c>
      <c r="G9" s="23"/>
      <c r="H9" s="23" t="s">
        <v>23</v>
      </c>
      <c r="I9" s="23" t="s">
        <v>16</v>
      </c>
      <c r="J9" s="23" t="s">
        <v>17</v>
      </c>
      <c r="K9" s="23" t="s">
        <v>72</v>
      </c>
      <c r="L9" s="23" t="s">
        <v>26</v>
      </c>
      <c r="M9" s="23" t="s">
        <v>81</v>
      </c>
      <c r="N9" s="23" t="s">
        <v>19</v>
      </c>
      <c r="O9" s="23" t="s">
        <v>23</v>
      </c>
      <c r="P9" s="23" t="s">
        <v>24</v>
      </c>
      <c r="Q9" s="23"/>
      <c r="R9" s="23" t="s">
        <v>72</v>
      </c>
      <c r="S9" s="23" t="s">
        <v>20</v>
      </c>
      <c r="T9" s="23" t="s">
        <v>21</v>
      </c>
      <c r="U9" s="23" t="s">
        <v>21</v>
      </c>
      <c r="V9" s="23" t="s">
        <v>72</v>
      </c>
      <c r="W9" s="23" t="s">
        <v>72</v>
      </c>
      <c r="X9" s="23" t="s">
        <v>72</v>
      </c>
    </row>
    <row r="10" spans="1:24" ht="29.7" customHeight="1" x14ac:dyDescent="0.3">
      <c r="A10" s="25">
        <v>45148</v>
      </c>
      <c r="B10" s="24" t="s">
        <v>41</v>
      </c>
      <c r="C10" s="25">
        <v>45709</v>
      </c>
      <c r="D10" s="32">
        <v>566</v>
      </c>
      <c r="E10" s="23" t="s">
        <v>25</v>
      </c>
      <c r="F10" s="23" t="s">
        <v>72</v>
      </c>
      <c r="G10" s="23"/>
      <c r="H10" s="23" t="s">
        <v>15</v>
      </c>
      <c r="I10" s="23" t="s">
        <v>16</v>
      </c>
      <c r="J10" s="23" t="s">
        <v>17</v>
      </c>
      <c r="K10" s="23" t="s">
        <v>72</v>
      </c>
      <c r="L10" s="23" t="s">
        <v>18</v>
      </c>
      <c r="M10" s="23" t="s">
        <v>82</v>
      </c>
      <c r="N10" s="23" t="s">
        <v>19</v>
      </c>
      <c r="O10" s="23"/>
      <c r="P10" s="23"/>
      <c r="Q10" s="23"/>
      <c r="R10" s="23" t="s">
        <v>72</v>
      </c>
      <c r="S10" s="23" t="s">
        <v>20</v>
      </c>
      <c r="T10" s="23" t="s">
        <v>21</v>
      </c>
      <c r="U10" s="23" t="s">
        <v>22</v>
      </c>
      <c r="V10" s="23" t="s">
        <v>72</v>
      </c>
      <c r="W10" s="23" t="s">
        <v>72</v>
      </c>
      <c r="X10" s="23" t="s">
        <v>72</v>
      </c>
    </row>
    <row r="11" spans="1:24" ht="29.7" customHeight="1" x14ac:dyDescent="0.3">
      <c r="A11" s="25">
        <v>45174</v>
      </c>
      <c r="B11" s="24" t="s">
        <v>42</v>
      </c>
      <c r="C11" s="25">
        <v>45709</v>
      </c>
      <c r="D11" s="32">
        <v>561</v>
      </c>
      <c r="E11" s="23" t="s">
        <v>25</v>
      </c>
      <c r="F11" s="23" t="s">
        <v>72</v>
      </c>
      <c r="G11" s="23"/>
      <c r="H11" s="23"/>
      <c r="I11" s="23" t="s">
        <v>16</v>
      </c>
      <c r="J11" s="23"/>
      <c r="K11" s="23" t="s">
        <v>72</v>
      </c>
      <c r="L11" s="23" t="s">
        <v>28</v>
      </c>
      <c r="M11" s="23" t="s">
        <v>83</v>
      </c>
      <c r="N11" s="23" t="s">
        <v>31</v>
      </c>
      <c r="O11" s="23"/>
      <c r="P11" s="23"/>
      <c r="Q11" s="23"/>
      <c r="R11" s="23" t="s">
        <v>72</v>
      </c>
      <c r="S11" s="23" t="s">
        <v>20</v>
      </c>
      <c r="T11" s="23" t="s">
        <v>21</v>
      </c>
      <c r="U11" s="23" t="s">
        <v>22</v>
      </c>
      <c r="V11" s="23" t="s">
        <v>72</v>
      </c>
      <c r="W11" s="23" t="s">
        <v>72</v>
      </c>
      <c r="X11" s="23" t="s">
        <v>72</v>
      </c>
    </row>
    <row r="12" spans="1:24" ht="29.7" customHeight="1" x14ac:dyDescent="0.3">
      <c r="A12" s="25">
        <v>45174</v>
      </c>
      <c r="B12" s="24" t="s">
        <v>41</v>
      </c>
      <c r="C12" s="25">
        <v>45709</v>
      </c>
      <c r="D12" s="32">
        <v>535</v>
      </c>
      <c r="E12" s="23" t="s">
        <v>25</v>
      </c>
      <c r="F12" s="23" t="s">
        <v>72</v>
      </c>
      <c r="G12" s="23"/>
      <c r="H12" s="23" t="s">
        <v>15</v>
      </c>
      <c r="I12" s="23" t="s">
        <v>16</v>
      </c>
      <c r="J12" s="23" t="s">
        <v>17</v>
      </c>
      <c r="K12" s="23" t="s">
        <v>72</v>
      </c>
      <c r="L12" s="23" t="s">
        <v>26</v>
      </c>
      <c r="M12" s="23" t="s">
        <v>77</v>
      </c>
      <c r="N12" s="23" t="s">
        <v>19</v>
      </c>
      <c r="O12" s="23"/>
      <c r="P12" s="23"/>
      <c r="Q12" s="23"/>
      <c r="R12" s="23" t="s">
        <v>72</v>
      </c>
      <c r="S12" s="23" t="s">
        <v>20</v>
      </c>
      <c r="T12" s="23" t="s">
        <v>21</v>
      </c>
      <c r="U12" s="23" t="s">
        <v>22</v>
      </c>
      <c r="V12" s="23" t="s">
        <v>72</v>
      </c>
      <c r="W12" s="23" t="s">
        <v>72</v>
      </c>
      <c r="X12" s="23" t="s">
        <v>72</v>
      </c>
    </row>
    <row r="13" spans="1:24" ht="29.7" customHeight="1" x14ac:dyDescent="0.3">
      <c r="A13" s="25">
        <v>45180</v>
      </c>
      <c r="B13" s="24" t="s">
        <v>42</v>
      </c>
      <c r="C13" s="25">
        <v>45709</v>
      </c>
      <c r="D13" s="32">
        <v>529</v>
      </c>
      <c r="E13" s="23" t="s">
        <v>25</v>
      </c>
      <c r="F13" s="23" t="s">
        <v>72</v>
      </c>
      <c r="G13" s="23"/>
      <c r="H13" s="23"/>
      <c r="I13" s="23" t="s">
        <v>16</v>
      </c>
      <c r="J13" s="23"/>
      <c r="K13" s="23" t="s">
        <v>72</v>
      </c>
      <c r="L13" s="23" t="s">
        <v>26</v>
      </c>
      <c r="M13" s="23" t="s">
        <v>84</v>
      </c>
      <c r="N13" s="23" t="s">
        <v>19</v>
      </c>
      <c r="O13" s="23"/>
      <c r="P13" s="23"/>
      <c r="Q13" s="23"/>
      <c r="R13" s="23" t="s">
        <v>72</v>
      </c>
      <c r="S13" s="23" t="s">
        <v>20</v>
      </c>
      <c r="T13" s="23" t="s">
        <v>21</v>
      </c>
      <c r="U13" s="23" t="s">
        <v>22</v>
      </c>
      <c r="V13" s="23" t="s">
        <v>72</v>
      </c>
      <c r="W13" s="23" t="s">
        <v>72</v>
      </c>
      <c r="X13" s="23" t="s">
        <v>72</v>
      </c>
    </row>
    <row r="14" spans="1:24" ht="29.7" customHeight="1" x14ac:dyDescent="0.3">
      <c r="A14" s="25">
        <v>45181</v>
      </c>
      <c r="B14" s="24" t="s">
        <v>42</v>
      </c>
      <c r="C14" s="25">
        <v>45709</v>
      </c>
      <c r="D14" s="32">
        <v>528</v>
      </c>
      <c r="E14" s="23" t="s">
        <v>25</v>
      </c>
      <c r="F14" s="23" t="s">
        <v>72</v>
      </c>
      <c r="G14" s="23"/>
      <c r="H14" s="23" t="s">
        <v>34</v>
      </c>
      <c r="I14" s="23" t="s">
        <v>16</v>
      </c>
      <c r="J14" s="23" t="s">
        <v>17</v>
      </c>
      <c r="K14" s="23" t="s">
        <v>72</v>
      </c>
      <c r="L14" s="23" t="s">
        <v>26</v>
      </c>
      <c r="M14" s="23" t="s">
        <v>85</v>
      </c>
      <c r="N14" s="23" t="s">
        <v>31</v>
      </c>
      <c r="O14" s="23"/>
      <c r="P14" s="23"/>
      <c r="Q14" s="23"/>
      <c r="R14" s="23" t="s">
        <v>72</v>
      </c>
      <c r="S14" s="23" t="s">
        <v>20</v>
      </c>
      <c r="T14" s="23" t="s">
        <v>21</v>
      </c>
      <c r="U14" s="23" t="s">
        <v>22</v>
      </c>
      <c r="V14" s="23" t="s">
        <v>72</v>
      </c>
      <c r="W14" s="23" t="s">
        <v>72</v>
      </c>
      <c r="X14" s="23" t="s">
        <v>72</v>
      </c>
    </row>
    <row r="15" spans="1:24" ht="29.7" customHeight="1" x14ac:dyDescent="0.3">
      <c r="A15" s="25">
        <v>45190</v>
      </c>
      <c r="B15" s="24" t="s">
        <v>42</v>
      </c>
      <c r="C15" s="25">
        <v>45709</v>
      </c>
      <c r="D15" s="32">
        <v>519</v>
      </c>
      <c r="E15" s="23" t="s">
        <v>25</v>
      </c>
      <c r="F15" s="23" t="s">
        <v>72</v>
      </c>
      <c r="G15" s="23"/>
      <c r="H15" s="23" t="s">
        <v>34</v>
      </c>
      <c r="I15" s="23" t="s">
        <v>16</v>
      </c>
      <c r="J15" s="23" t="s">
        <v>17</v>
      </c>
      <c r="K15" s="23" t="s">
        <v>72</v>
      </c>
      <c r="L15" s="23" t="s">
        <v>26</v>
      </c>
      <c r="M15" s="23" t="s">
        <v>86</v>
      </c>
      <c r="N15" s="23" t="s">
        <v>19</v>
      </c>
      <c r="O15" s="23"/>
      <c r="P15" s="23"/>
      <c r="Q15" s="23"/>
      <c r="R15" s="23" t="s">
        <v>72</v>
      </c>
      <c r="S15" s="23" t="s">
        <v>20</v>
      </c>
      <c r="T15" s="23" t="s">
        <v>21</v>
      </c>
      <c r="U15" s="23" t="s">
        <v>22</v>
      </c>
      <c r="V15" s="23" t="s">
        <v>72</v>
      </c>
      <c r="W15" s="23" t="s">
        <v>72</v>
      </c>
      <c r="X15" s="23" t="s">
        <v>72</v>
      </c>
    </row>
    <row r="16" spans="1:24" ht="29.7" customHeight="1" x14ac:dyDescent="0.3">
      <c r="A16" s="25">
        <v>45194</v>
      </c>
      <c r="B16" s="24" t="s">
        <v>42</v>
      </c>
      <c r="C16" s="25">
        <v>45709</v>
      </c>
      <c r="D16" s="32">
        <v>515</v>
      </c>
      <c r="E16" s="23" t="s">
        <v>25</v>
      </c>
      <c r="F16" s="23" t="s">
        <v>72</v>
      </c>
      <c r="G16" s="23"/>
      <c r="H16" s="23" t="s">
        <v>34</v>
      </c>
      <c r="I16" s="23" t="s">
        <v>16</v>
      </c>
      <c r="J16" s="23"/>
      <c r="K16" s="23" t="s">
        <v>72</v>
      </c>
      <c r="L16" s="23" t="s">
        <v>26</v>
      </c>
      <c r="M16" s="23" t="s">
        <v>87</v>
      </c>
      <c r="N16" s="23" t="s">
        <v>19</v>
      </c>
      <c r="O16" s="23"/>
      <c r="P16" s="23"/>
      <c r="Q16" s="23"/>
      <c r="R16" s="23" t="s">
        <v>72</v>
      </c>
      <c r="S16" s="23" t="s">
        <v>21</v>
      </c>
      <c r="T16" s="23" t="s">
        <v>21</v>
      </c>
      <c r="U16" s="23" t="s">
        <v>22</v>
      </c>
      <c r="V16" s="23" t="s">
        <v>72</v>
      </c>
      <c r="W16" s="23" t="s">
        <v>72</v>
      </c>
      <c r="X16" s="23" t="s">
        <v>72</v>
      </c>
    </row>
    <row r="17" spans="1:24" ht="29.7" customHeight="1" x14ac:dyDescent="0.3">
      <c r="A17" s="25">
        <v>45197</v>
      </c>
      <c r="B17" s="24" t="s">
        <v>42</v>
      </c>
      <c r="C17" s="25">
        <v>45709</v>
      </c>
      <c r="D17" s="32">
        <v>512</v>
      </c>
      <c r="E17" s="23" t="s">
        <v>25</v>
      </c>
      <c r="F17" s="23" t="s">
        <v>72</v>
      </c>
      <c r="G17" s="23"/>
      <c r="H17" s="23" t="s">
        <v>15</v>
      </c>
      <c r="I17" s="23" t="s">
        <v>16</v>
      </c>
      <c r="J17" s="23" t="s">
        <v>17</v>
      </c>
      <c r="K17" s="23" t="s">
        <v>72</v>
      </c>
      <c r="L17" s="23" t="s">
        <v>18</v>
      </c>
      <c r="M17" s="23" t="s">
        <v>88</v>
      </c>
      <c r="N17" s="23" t="s">
        <v>19</v>
      </c>
      <c r="O17" s="23"/>
      <c r="P17" s="23"/>
      <c r="Q17" s="23"/>
      <c r="R17" s="23" t="s">
        <v>72</v>
      </c>
      <c r="S17" s="23" t="s">
        <v>20</v>
      </c>
      <c r="T17" s="23" t="s">
        <v>21</v>
      </c>
      <c r="U17" s="23" t="s">
        <v>22</v>
      </c>
      <c r="V17" s="23" t="s">
        <v>72</v>
      </c>
      <c r="W17" s="23" t="s">
        <v>72</v>
      </c>
      <c r="X17" s="23" t="s">
        <v>72</v>
      </c>
    </row>
    <row r="18" spans="1:24" ht="29.7" customHeight="1" x14ac:dyDescent="0.3">
      <c r="A18" s="25">
        <v>45197</v>
      </c>
      <c r="B18" s="24" t="s">
        <v>42</v>
      </c>
      <c r="C18" s="25">
        <v>45709</v>
      </c>
      <c r="D18" s="32">
        <v>512</v>
      </c>
      <c r="E18" s="23" t="s">
        <v>25</v>
      </c>
      <c r="F18" s="23" t="s">
        <v>72</v>
      </c>
      <c r="G18" s="23"/>
      <c r="H18" s="23" t="s">
        <v>15</v>
      </c>
      <c r="I18" s="23" t="s">
        <v>16</v>
      </c>
      <c r="J18" s="23"/>
      <c r="K18" s="23" t="s">
        <v>72</v>
      </c>
      <c r="L18" s="23" t="s">
        <v>18</v>
      </c>
      <c r="M18" s="23" t="s">
        <v>89</v>
      </c>
      <c r="N18" s="23" t="s">
        <v>19</v>
      </c>
      <c r="O18" s="23"/>
      <c r="P18" s="23"/>
      <c r="Q18" s="23"/>
      <c r="R18" s="23" t="s">
        <v>72</v>
      </c>
      <c r="S18" s="23" t="s">
        <v>20</v>
      </c>
      <c r="T18" s="23" t="s">
        <v>21</v>
      </c>
      <c r="U18" s="23" t="s">
        <v>22</v>
      </c>
      <c r="V18" s="23" t="s">
        <v>72</v>
      </c>
      <c r="W18" s="23" t="s">
        <v>72</v>
      </c>
      <c r="X18" s="23" t="s">
        <v>72</v>
      </c>
    </row>
    <row r="19" spans="1:24" ht="29.7" customHeight="1" x14ac:dyDescent="0.3">
      <c r="A19" s="25">
        <v>45198</v>
      </c>
      <c r="B19" s="24" t="s">
        <v>41</v>
      </c>
      <c r="C19" s="25">
        <v>45709</v>
      </c>
      <c r="D19" s="32">
        <v>511</v>
      </c>
      <c r="E19" s="23" t="s">
        <v>25</v>
      </c>
      <c r="F19" s="23" t="s">
        <v>72</v>
      </c>
      <c r="G19" s="23"/>
      <c r="H19" s="23" t="s">
        <v>15</v>
      </c>
      <c r="I19" s="23" t="s">
        <v>16</v>
      </c>
      <c r="J19" s="23" t="s">
        <v>17</v>
      </c>
      <c r="K19" s="23" t="s">
        <v>72</v>
      </c>
      <c r="L19" s="23" t="s">
        <v>18</v>
      </c>
      <c r="M19" s="23" t="s">
        <v>81</v>
      </c>
      <c r="N19" s="23" t="s">
        <v>19</v>
      </c>
      <c r="O19" s="23"/>
      <c r="P19" s="23"/>
      <c r="Q19" s="23"/>
      <c r="R19" s="23" t="s">
        <v>72</v>
      </c>
      <c r="S19" s="23" t="s">
        <v>20</v>
      </c>
      <c r="T19" s="23" t="s">
        <v>21</v>
      </c>
      <c r="U19" s="23" t="s">
        <v>22</v>
      </c>
      <c r="V19" s="23" t="s">
        <v>72</v>
      </c>
      <c r="W19" s="23" t="s">
        <v>72</v>
      </c>
      <c r="X19" s="23" t="s">
        <v>72</v>
      </c>
    </row>
    <row r="20" spans="1:24" ht="29.7" customHeight="1" x14ac:dyDescent="0.3">
      <c r="A20" s="25">
        <v>45219</v>
      </c>
      <c r="B20" s="24" t="s">
        <v>62</v>
      </c>
      <c r="C20" s="25">
        <v>45709</v>
      </c>
      <c r="D20" s="32">
        <v>490</v>
      </c>
      <c r="E20" s="23" t="s">
        <v>25</v>
      </c>
      <c r="F20" s="23" t="s">
        <v>72</v>
      </c>
      <c r="G20" s="23"/>
      <c r="H20" s="23" t="s">
        <v>27</v>
      </c>
      <c r="I20" s="23" t="s">
        <v>16</v>
      </c>
      <c r="J20" s="23" t="s">
        <v>29</v>
      </c>
      <c r="K20" s="23" t="s">
        <v>72</v>
      </c>
      <c r="L20" s="23" t="s">
        <v>26</v>
      </c>
      <c r="M20" s="23" t="s">
        <v>88</v>
      </c>
      <c r="N20" s="23" t="s">
        <v>19</v>
      </c>
      <c r="O20" s="23" t="s">
        <v>23</v>
      </c>
      <c r="P20" s="23" t="s">
        <v>24</v>
      </c>
      <c r="Q20" s="23"/>
      <c r="R20" s="23" t="s">
        <v>72</v>
      </c>
      <c r="S20" s="23" t="s">
        <v>20</v>
      </c>
      <c r="T20" s="23" t="s">
        <v>21</v>
      </c>
      <c r="U20" s="23" t="s">
        <v>21</v>
      </c>
      <c r="V20" s="23" t="s">
        <v>72</v>
      </c>
      <c r="W20" s="23" t="s">
        <v>72</v>
      </c>
      <c r="X20" s="23" t="s">
        <v>72</v>
      </c>
    </row>
    <row r="21" spans="1:24" ht="29.7" customHeight="1" x14ac:dyDescent="0.3">
      <c r="A21" s="25">
        <v>45220</v>
      </c>
      <c r="B21" s="24" t="s">
        <v>42</v>
      </c>
      <c r="C21" s="25">
        <v>45709</v>
      </c>
      <c r="D21" s="32">
        <v>489</v>
      </c>
      <c r="E21" s="23" t="s">
        <v>25</v>
      </c>
      <c r="F21" s="23" t="s">
        <v>72</v>
      </c>
      <c r="G21" s="23"/>
      <c r="H21" s="23" t="s">
        <v>15</v>
      </c>
      <c r="I21" s="23" t="s">
        <v>16</v>
      </c>
      <c r="J21" s="23" t="s">
        <v>17</v>
      </c>
      <c r="K21" s="23" t="s">
        <v>72</v>
      </c>
      <c r="L21" s="23" t="s">
        <v>26</v>
      </c>
      <c r="M21" s="23" t="s">
        <v>86</v>
      </c>
      <c r="N21" s="23" t="s">
        <v>19</v>
      </c>
      <c r="O21" s="23"/>
      <c r="P21" s="23"/>
      <c r="Q21" s="23"/>
      <c r="R21" s="23" t="s">
        <v>72</v>
      </c>
      <c r="S21" s="23" t="s">
        <v>20</v>
      </c>
      <c r="T21" s="23" t="s">
        <v>21</v>
      </c>
      <c r="U21" s="23" t="s">
        <v>22</v>
      </c>
      <c r="V21" s="23" t="s">
        <v>72</v>
      </c>
      <c r="W21" s="23" t="s">
        <v>72</v>
      </c>
      <c r="X21" s="23" t="s">
        <v>72</v>
      </c>
    </row>
    <row r="22" spans="1:24" ht="29.7" customHeight="1" x14ac:dyDescent="0.3">
      <c r="A22" s="25">
        <v>45225</v>
      </c>
      <c r="B22" s="24" t="s">
        <v>41</v>
      </c>
      <c r="C22" s="25">
        <v>45709</v>
      </c>
      <c r="D22" s="32">
        <v>484</v>
      </c>
      <c r="E22" s="23" t="s">
        <v>36</v>
      </c>
      <c r="F22" s="23" t="s">
        <v>72</v>
      </c>
      <c r="G22" s="23"/>
      <c r="H22" s="23" t="s">
        <v>15</v>
      </c>
      <c r="I22" s="23" t="s">
        <v>16</v>
      </c>
      <c r="J22" s="23" t="s">
        <v>17</v>
      </c>
      <c r="K22" s="23" t="s">
        <v>72</v>
      </c>
      <c r="L22" s="23" t="s">
        <v>18</v>
      </c>
      <c r="M22" s="23" t="s">
        <v>90</v>
      </c>
      <c r="N22" s="23" t="s">
        <v>19</v>
      </c>
      <c r="O22" s="23" t="s">
        <v>15</v>
      </c>
      <c r="P22" s="23" t="s">
        <v>24</v>
      </c>
      <c r="Q22" s="23"/>
      <c r="R22" s="23" t="s">
        <v>72</v>
      </c>
      <c r="S22" s="23" t="s">
        <v>20</v>
      </c>
      <c r="T22" s="23" t="s">
        <v>21</v>
      </c>
      <c r="U22" s="23" t="s">
        <v>21</v>
      </c>
      <c r="V22" s="23" t="s">
        <v>72</v>
      </c>
      <c r="W22" s="23" t="s">
        <v>72</v>
      </c>
      <c r="X22" s="23" t="s">
        <v>72</v>
      </c>
    </row>
    <row r="23" spans="1:24" ht="29.7" customHeight="1" x14ac:dyDescent="0.3">
      <c r="A23" s="25">
        <v>45247</v>
      </c>
      <c r="B23" s="24" t="s">
        <v>42</v>
      </c>
      <c r="C23" s="25">
        <v>45709</v>
      </c>
      <c r="D23" s="32">
        <v>462</v>
      </c>
      <c r="E23" s="23" t="s">
        <v>25</v>
      </c>
      <c r="F23" s="23" t="s">
        <v>72</v>
      </c>
      <c r="G23" s="23"/>
      <c r="H23" s="23" t="s">
        <v>15</v>
      </c>
      <c r="I23" s="23" t="s">
        <v>16</v>
      </c>
      <c r="J23" s="23"/>
      <c r="K23" s="23" t="s">
        <v>72</v>
      </c>
      <c r="L23" s="23" t="s">
        <v>26</v>
      </c>
      <c r="M23" s="23" t="s">
        <v>91</v>
      </c>
      <c r="N23" s="23" t="s">
        <v>19</v>
      </c>
      <c r="O23" s="23"/>
      <c r="P23" s="23"/>
      <c r="Q23" s="23"/>
      <c r="R23" s="23" t="s">
        <v>72</v>
      </c>
      <c r="S23" s="23" t="s">
        <v>21</v>
      </c>
      <c r="T23" s="23" t="s">
        <v>21</v>
      </c>
      <c r="U23" s="23" t="s">
        <v>22</v>
      </c>
      <c r="V23" s="23" t="s">
        <v>72</v>
      </c>
      <c r="W23" s="23" t="s">
        <v>72</v>
      </c>
      <c r="X23" s="23" t="s">
        <v>72</v>
      </c>
    </row>
    <row r="24" spans="1:24" ht="29.7" customHeight="1" x14ac:dyDescent="0.3">
      <c r="A24" s="25">
        <v>45328</v>
      </c>
      <c r="B24" s="24" t="s">
        <v>41</v>
      </c>
      <c r="C24" s="25">
        <v>45709</v>
      </c>
      <c r="D24" s="32">
        <v>381</v>
      </c>
      <c r="E24" s="23" t="s">
        <v>25</v>
      </c>
      <c r="F24" s="23" t="s">
        <v>72</v>
      </c>
      <c r="G24" s="23"/>
      <c r="H24" s="23" t="s">
        <v>34</v>
      </c>
      <c r="I24" s="23" t="s">
        <v>16</v>
      </c>
      <c r="J24" s="23" t="s">
        <v>17</v>
      </c>
      <c r="K24" s="23" t="s">
        <v>72</v>
      </c>
      <c r="L24" s="23" t="s">
        <v>28</v>
      </c>
      <c r="M24" s="23" t="s">
        <v>92</v>
      </c>
      <c r="N24" s="23" t="s">
        <v>19</v>
      </c>
      <c r="O24" s="23" t="s">
        <v>15</v>
      </c>
      <c r="P24" s="23" t="s">
        <v>24</v>
      </c>
      <c r="Q24" s="23"/>
      <c r="R24" s="23" t="s">
        <v>72</v>
      </c>
      <c r="S24" s="23" t="s">
        <v>20</v>
      </c>
      <c r="T24" s="23" t="s">
        <v>21</v>
      </c>
      <c r="U24" s="23" t="s">
        <v>21</v>
      </c>
      <c r="V24" s="23" t="s">
        <v>72</v>
      </c>
      <c r="W24" s="23" t="s">
        <v>72</v>
      </c>
      <c r="X24" s="23" t="s">
        <v>72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R37"/>
  <sheetViews>
    <sheetView showGridLines="0" topLeftCell="F1" zoomScale="85" zoomScaleNormal="85" workbookViewId="0">
      <selection activeCell="E1" sqref="E1:E1048576"/>
    </sheetView>
  </sheetViews>
  <sheetFormatPr defaultColWidth="9.109375" defaultRowHeight="37.950000000000003" customHeight="1" x14ac:dyDescent="0.25"/>
  <cols>
    <col min="1" max="3" width="13.88671875" style="14" customWidth="1"/>
    <col min="4" max="4" width="8.109375" style="18" customWidth="1"/>
    <col min="5" max="5" width="23.109375" style="14" customWidth="1"/>
    <col min="6" max="6" width="13.77734375" style="14" customWidth="1"/>
    <col min="7" max="7" width="27.44140625" style="14" customWidth="1"/>
    <col min="8" max="8" width="14.109375" style="14" customWidth="1"/>
    <col min="9" max="9" width="9.77734375" style="14" customWidth="1"/>
    <col min="10" max="13" width="13.77734375" style="14" customWidth="1"/>
    <col min="14" max="14" width="17.109375" style="14" customWidth="1"/>
    <col min="15" max="15" width="16.88671875" style="14" customWidth="1"/>
    <col min="16" max="18" width="13.77734375" style="14" customWidth="1"/>
    <col min="19" max="16384" width="9.109375" style="14"/>
  </cols>
  <sheetData>
    <row r="1" spans="1:18" s="10" customFormat="1" ht="57.6" x14ac:dyDescent="0.3">
      <c r="A1" s="9" t="s">
        <v>38</v>
      </c>
      <c r="B1" s="9" t="s">
        <v>39</v>
      </c>
      <c r="C1" s="9" t="s">
        <v>40</v>
      </c>
      <c r="D1" s="19" t="s">
        <v>65</v>
      </c>
      <c r="E1" s="8" t="s">
        <v>0</v>
      </c>
      <c r="F1" s="8" t="s">
        <v>1</v>
      </c>
      <c r="G1" s="8" t="s">
        <v>2</v>
      </c>
      <c r="H1" s="8" t="s">
        <v>3</v>
      </c>
      <c r="I1" s="8" t="s">
        <v>4</v>
      </c>
      <c r="J1" s="8" t="s">
        <v>5</v>
      </c>
      <c r="K1" s="8" t="s">
        <v>6</v>
      </c>
      <c r="L1" s="8" t="s">
        <v>7</v>
      </c>
      <c r="M1" s="8" t="s">
        <v>8</v>
      </c>
      <c r="N1" s="8" t="s">
        <v>9</v>
      </c>
      <c r="O1" s="8" t="s">
        <v>10</v>
      </c>
      <c r="P1" s="8" t="s">
        <v>11</v>
      </c>
      <c r="Q1" s="8" t="s">
        <v>12</v>
      </c>
      <c r="R1" s="8" t="s">
        <v>13</v>
      </c>
    </row>
    <row r="2" spans="1:18" ht="37.950000000000003" customHeight="1" x14ac:dyDescent="0.3">
      <c r="A2" s="13">
        <v>44887</v>
      </c>
      <c r="B2" s="12" t="s">
        <v>41</v>
      </c>
      <c r="C2" s="13">
        <v>45604</v>
      </c>
      <c r="D2" s="17">
        <v>717</v>
      </c>
      <c r="E2" s="11" t="s">
        <v>36</v>
      </c>
      <c r="F2" s="11" t="s">
        <v>16</v>
      </c>
      <c r="G2" s="11" t="s">
        <v>15</v>
      </c>
      <c r="H2" s="11" t="s">
        <v>16</v>
      </c>
      <c r="I2" s="11" t="s">
        <v>35</v>
      </c>
      <c r="J2" s="11" t="s">
        <v>26</v>
      </c>
      <c r="K2" s="11">
        <v>69</v>
      </c>
      <c r="L2" s="11" t="s">
        <v>19</v>
      </c>
      <c r="M2" s="11" t="s">
        <v>23</v>
      </c>
      <c r="N2" s="11" t="s">
        <v>30</v>
      </c>
      <c r="O2" s="11"/>
      <c r="P2" s="11" t="s">
        <v>20</v>
      </c>
      <c r="Q2" s="11" t="s">
        <v>21</v>
      </c>
      <c r="R2" s="11" t="s">
        <v>21</v>
      </c>
    </row>
    <row r="3" spans="1:18" ht="37.950000000000003" customHeight="1" x14ac:dyDescent="0.3">
      <c r="A3" s="13">
        <v>44949</v>
      </c>
      <c r="B3" s="12" t="s">
        <v>42</v>
      </c>
      <c r="C3" s="13">
        <v>45604</v>
      </c>
      <c r="D3" s="17">
        <v>655</v>
      </c>
      <c r="E3" s="11" t="s">
        <v>25</v>
      </c>
      <c r="F3" s="11" t="s">
        <v>14</v>
      </c>
      <c r="G3" s="11" t="s">
        <v>15</v>
      </c>
      <c r="H3" s="11" t="s">
        <v>16</v>
      </c>
      <c r="I3" s="11" t="s">
        <v>17</v>
      </c>
      <c r="J3" s="11" t="s">
        <v>18</v>
      </c>
      <c r="K3" s="11">
        <v>41</v>
      </c>
      <c r="L3" s="11" t="s">
        <v>19</v>
      </c>
      <c r="M3" s="11"/>
      <c r="N3" s="11"/>
      <c r="O3" s="11"/>
      <c r="P3" s="11" t="s">
        <v>20</v>
      </c>
      <c r="Q3" s="11" t="s">
        <v>21</v>
      </c>
      <c r="R3" s="11" t="s">
        <v>22</v>
      </c>
    </row>
    <row r="4" spans="1:18" ht="37.950000000000003" customHeight="1" x14ac:dyDescent="0.3">
      <c r="A4" s="13">
        <v>44984</v>
      </c>
      <c r="B4" s="12" t="s">
        <v>41</v>
      </c>
      <c r="C4" s="13">
        <v>45604</v>
      </c>
      <c r="D4" s="17">
        <v>620</v>
      </c>
      <c r="E4" s="11" t="s">
        <v>25</v>
      </c>
      <c r="F4" s="11"/>
      <c r="G4" s="11" t="s">
        <v>15</v>
      </c>
      <c r="H4" s="11"/>
      <c r="I4" s="11" t="s">
        <v>17</v>
      </c>
      <c r="J4" s="11" t="s">
        <v>26</v>
      </c>
      <c r="K4" s="11">
        <v>53</v>
      </c>
      <c r="L4" s="11" t="s">
        <v>19</v>
      </c>
      <c r="M4" s="11"/>
      <c r="N4" s="11"/>
      <c r="O4" s="11"/>
      <c r="P4" s="11" t="s">
        <v>20</v>
      </c>
      <c r="Q4" s="11" t="s">
        <v>21</v>
      </c>
      <c r="R4" s="11" t="s">
        <v>22</v>
      </c>
    </row>
    <row r="5" spans="1:18" ht="37.950000000000003" customHeight="1" x14ac:dyDescent="0.3">
      <c r="A5" s="13">
        <v>44988</v>
      </c>
      <c r="B5" s="12" t="s">
        <v>41</v>
      </c>
      <c r="C5" s="13">
        <v>45604</v>
      </c>
      <c r="D5" s="17">
        <v>616</v>
      </c>
      <c r="E5" s="11"/>
      <c r="F5" s="11"/>
      <c r="G5" s="11"/>
      <c r="H5" s="11"/>
      <c r="I5" s="11"/>
      <c r="J5" s="11" t="s">
        <v>18</v>
      </c>
      <c r="K5" s="11">
        <v>32</v>
      </c>
      <c r="L5" s="11" t="s">
        <v>19</v>
      </c>
      <c r="M5" s="11" t="s">
        <v>23</v>
      </c>
      <c r="N5" s="11" t="s">
        <v>24</v>
      </c>
      <c r="O5" s="11"/>
      <c r="P5" s="11" t="s">
        <v>20</v>
      </c>
      <c r="Q5" s="11" t="s">
        <v>21</v>
      </c>
      <c r="R5" s="11" t="s">
        <v>21</v>
      </c>
    </row>
    <row r="6" spans="1:18" ht="37.950000000000003" customHeight="1" x14ac:dyDescent="0.3">
      <c r="A6" s="13">
        <v>44995</v>
      </c>
      <c r="B6" s="12" t="s">
        <v>41</v>
      </c>
      <c r="C6" s="13">
        <v>45604</v>
      </c>
      <c r="D6" s="17">
        <v>609</v>
      </c>
      <c r="E6" s="11" t="s">
        <v>25</v>
      </c>
      <c r="F6" s="11"/>
      <c r="G6" s="11" t="s">
        <v>34</v>
      </c>
      <c r="H6" s="11"/>
      <c r="I6" s="11"/>
      <c r="J6" s="11" t="s">
        <v>28</v>
      </c>
      <c r="K6" s="11">
        <v>73</v>
      </c>
      <c r="L6" s="11" t="s">
        <v>31</v>
      </c>
      <c r="M6" s="11"/>
      <c r="N6" s="11"/>
      <c r="O6" s="11"/>
      <c r="P6" s="11" t="s">
        <v>20</v>
      </c>
      <c r="Q6" s="11" t="s">
        <v>21</v>
      </c>
      <c r="R6" s="11" t="s">
        <v>22</v>
      </c>
    </row>
    <row r="7" spans="1:18" ht="37.950000000000003" customHeight="1" x14ac:dyDescent="0.3">
      <c r="A7" s="13">
        <v>45029</v>
      </c>
      <c r="B7" s="12" t="s">
        <v>41</v>
      </c>
      <c r="C7" s="13">
        <v>45604</v>
      </c>
      <c r="D7" s="17">
        <v>575</v>
      </c>
      <c r="E7" s="11" t="s">
        <v>25</v>
      </c>
      <c r="F7" s="11"/>
      <c r="G7" s="11"/>
      <c r="H7" s="11"/>
      <c r="I7" s="11"/>
      <c r="J7" s="11" t="s">
        <v>18</v>
      </c>
      <c r="K7" s="11">
        <v>34</v>
      </c>
      <c r="L7" s="11" t="s">
        <v>19</v>
      </c>
      <c r="M7" s="11"/>
      <c r="N7" s="11"/>
      <c r="O7" s="11"/>
      <c r="P7" s="11" t="s">
        <v>20</v>
      </c>
      <c r="Q7" s="11" t="s">
        <v>21</v>
      </c>
      <c r="R7" s="11" t="s">
        <v>22</v>
      </c>
    </row>
    <row r="8" spans="1:18" ht="37.950000000000003" customHeight="1" x14ac:dyDescent="0.3">
      <c r="A8" s="13">
        <v>45029</v>
      </c>
      <c r="B8" s="12" t="s">
        <v>41</v>
      </c>
      <c r="C8" s="13">
        <v>45604</v>
      </c>
      <c r="D8" s="17">
        <v>575</v>
      </c>
      <c r="E8" s="11" t="s">
        <v>25</v>
      </c>
      <c r="F8" s="11"/>
      <c r="G8" s="11" t="s">
        <v>23</v>
      </c>
      <c r="H8" s="11" t="s">
        <v>16</v>
      </c>
      <c r="I8" s="11"/>
      <c r="J8" s="11" t="s">
        <v>26</v>
      </c>
      <c r="K8" s="11">
        <v>49</v>
      </c>
      <c r="L8" s="11" t="s">
        <v>19</v>
      </c>
      <c r="M8" s="11"/>
      <c r="N8" s="11"/>
      <c r="O8" s="11"/>
      <c r="P8" s="11" t="s">
        <v>20</v>
      </c>
      <c r="Q8" s="11" t="s">
        <v>21</v>
      </c>
      <c r="R8" s="11" t="s">
        <v>22</v>
      </c>
    </row>
    <row r="9" spans="1:18" ht="37.950000000000003" customHeight="1" x14ac:dyDescent="0.3">
      <c r="A9" s="13">
        <v>45036</v>
      </c>
      <c r="B9" s="12" t="s">
        <v>42</v>
      </c>
      <c r="C9" s="13">
        <v>45604</v>
      </c>
      <c r="D9" s="17">
        <v>568</v>
      </c>
      <c r="E9" s="11" t="s">
        <v>36</v>
      </c>
      <c r="F9" s="11"/>
      <c r="G9" s="11" t="s">
        <v>15</v>
      </c>
      <c r="H9" s="11" t="s">
        <v>16</v>
      </c>
      <c r="I9" s="11"/>
      <c r="J9" s="11" t="s">
        <v>18</v>
      </c>
      <c r="K9" s="11">
        <v>23</v>
      </c>
      <c r="L9" s="11" t="s">
        <v>19</v>
      </c>
      <c r="M9" s="11"/>
      <c r="N9" s="11"/>
      <c r="O9" s="11"/>
      <c r="P9" s="11" t="s">
        <v>20</v>
      </c>
      <c r="Q9" s="11" t="s">
        <v>21</v>
      </c>
      <c r="R9" s="11" t="s">
        <v>22</v>
      </c>
    </row>
    <row r="10" spans="1:18" ht="37.950000000000003" customHeight="1" x14ac:dyDescent="0.3">
      <c r="A10" s="13">
        <v>45049</v>
      </c>
      <c r="B10" s="12" t="s">
        <v>41</v>
      </c>
      <c r="C10" s="13">
        <v>45604</v>
      </c>
      <c r="D10" s="17">
        <v>555</v>
      </c>
      <c r="E10" s="11" t="s">
        <v>25</v>
      </c>
      <c r="F10" s="11"/>
      <c r="G10" s="11" t="s">
        <v>23</v>
      </c>
      <c r="H10" s="11" t="s">
        <v>16</v>
      </c>
      <c r="I10" s="11"/>
      <c r="J10" s="11" t="s">
        <v>18</v>
      </c>
      <c r="K10" s="11">
        <v>55</v>
      </c>
      <c r="L10" s="11" t="s">
        <v>19</v>
      </c>
      <c r="M10" s="11"/>
      <c r="N10" s="11"/>
      <c r="O10" s="11"/>
      <c r="P10" s="11" t="s">
        <v>20</v>
      </c>
      <c r="Q10" s="11" t="s">
        <v>21</v>
      </c>
      <c r="R10" s="11" t="s">
        <v>22</v>
      </c>
    </row>
    <row r="11" spans="1:18" ht="37.950000000000003" customHeight="1" x14ac:dyDescent="0.3">
      <c r="A11" s="13">
        <v>45058</v>
      </c>
      <c r="B11" s="12" t="s">
        <v>42</v>
      </c>
      <c r="C11" s="13">
        <v>45604</v>
      </c>
      <c r="D11" s="17">
        <v>546</v>
      </c>
      <c r="E11" s="11" t="s">
        <v>25</v>
      </c>
      <c r="F11" s="11"/>
      <c r="G11" s="11" t="s">
        <v>15</v>
      </c>
      <c r="H11" s="11"/>
      <c r="I11" s="11" t="s">
        <v>17</v>
      </c>
      <c r="J11" s="11" t="s">
        <v>26</v>
      </c>
      <c r="K11" s="11">
        <v>57</v>
      </c>
      <c r="L11" s="11" t="s">
        <v>31</v>
      </c>
      <c r="M11" s="11"/>
      <c r="N11" s="11"/>
      <c r="O11" s="11"/>
      <c r="P11" s="11" t="s">
        <v>21</v>
      </c>
      <c r="Q11" s="11" t="s">
        <v>21</v>
      </c>
      <c r="R11" s="11" t="s">
        <v>22</v>
      </c>
    </row>
    <row r="12" spans="1:18" ht="37.950000000000003" customHeight="1" x14ac:dyDescent="0.3">
      <c r="A12" s="13">
        <v>45063</v>
      </c>
      <c r="B12" s="12" t="s">
        <v>41</v>
      </c>
      <c r="C12" s="13">
        <v>45604</v>
      </c>
      <c r="D12" s="17">
        <v>541</v>
      </c>
      <c r="E12" s="11" t="s">
        <v>25</v>
      </c>
      <c r="F12" s="11"/>
      <c r="G12" s="11" t="s">
        <v>15</v>
      </c>
      <c r="H12" s="11" t="s">
        <v>16</v>
      </c>
      <c r="I12" s="11" t="s">
        <v>17</v>
      </c>
      <c r="J12" s="11" t="s">
        <v>26</v>
      </c>
      <c r="K12" s="11">
        <v>67</v>
      </c>
      <c r="L12" s="11" t="s">
        <v>19</v>
      </c>
      <c r="M12" s="11"/>
      <c r="N12" s="11"/>
      <c r="O12" s="11"/>
      <c r="P12" s="11" t="s">
        <v>20</v>
      </c>
      <c r="Q12" s="11" t="s">
        <v>21</v>
      </c>
      <c r="R12" s="11" t="s">
        <v>22</v>
      </c>
    </row>
    <row r="13" spans="1:18" ht="37.950000000000003" customHeight="1" x14ac:dyDescent="0.3">
      <c r="A13" s="13">
        <v>45068</v>
      </c>
      <c r="B13" s="12" t="s">
        <v>41</v>
      </c>
      <c r="C13" s="13">
        <v>45604</v>
      </c>
      <c r="D13" s="17">
        <v>536</v>
      </c>
      <c r="E13" s="11" t="s">
        <v>25</v>
      </c>
      <c r="F13" s="11"/>
      <c r="G13" s="11" t="s">
        <v>23</v>
      </c>
      <c r="H13" s="11" t="s">
        <v>16</v>
      </c>
      <c r="I13" s="11"/>
      <c r="J13" s="11" t="s">
        <v>26</v>
      </c>
      <c r="K13" s="11">
        <v>50</v>
      </c>
      <c r="L13" s="11" t="s">
        <v>19</v>
      </c>
      <c r="M13" s="11"/>
      <c r="N13" s="11"/>
      <c r="O13" s="11"/>
      <c r="P13" s="11" t="s">
        <v>20</v>
      </c>
      <c r="Q13" s="11" t="s">
        <v>21</v>
      </c>
      <c r="R13" s="11" t="s">
        <v>22</v>
      </c>
    </row>
    <row r="14" spans="1:18" ht="37.950000000000003" customHeight="1" x14ac:dyDescent="0.3">
      <c r="A14" s="13">
        <v>45082</v>
      </c>
      <c r="B14" s="12" t="s">
        <v>42</v>
      </c>
      <c r="C14" s="13">
        <v>45604</v>
      </c>
      <c r="D14" s="17">
        <v>522</v>
      </c>
      <c r="E14" s="11" t="s">
        <v>25</v>
      </c>
      <c r="F14" s="11"/>
      <c r="G14" s="11" t="s">
        <v>15</v>
      </c>
      <c r="H14" s="11" t="s">
        <v>16</v>
      </c>
      <c r="I14" s="11"/>
      <c r="J14" s="11" t="s">
        <v>18</v>
      </c>
      <c r="K14" s="11">
        <v>35</v>
      </c>
      <c r="L14" s="11" t="s">
        <v>19</v>
      </c>
      <c r="M14" s="11"/>
      <c r="N14" s="11"/>
      <c r="O14" s="11"/>
      <c r="P14" s="11" t="s">
        <v>20</v>
      </c>
      <c r="Q14" s="11" t="s">
        <v>21</v>
      </c>
      <c r="R14" s="11" t="s">
        <v>22</v>
      </c>
    </row>
    <row r="15" spans="1:18" ht="37.950000000000003" customHeight="1" x14ac:dyDescent="0.3">
      <c r="A15" s="13">
        <v>45086</v>
      </c>
      <c r="B15" s="12" t="s">
        <v>42</v>
      </c>
      <c r="C15" s="13">
        <v>45604</v>
      </c>
      <c r="D15" s="17">
        <v>518</v>
      </c>
      <c r="E15" s="11" t="s">
        <v>25</v>
      </c>
      <c r="F15" s="11"/>
      <c r="G15" s="11"/>
      <c r="H15" s="11" t="s">
        <v>16</v>
      </c>
      <c r="I15" s="11"/>
      <c r="J15" s="11" t="s">
        <v>26</v>
      </c>
      <c r="K15" s="11">
        <v>37</v>
      </c>
      <c r="L15" s="11" t="s">
        <v>19</v>
      </c>
      <c r="M15" s="11"/>
      <c r="N15" s="11"/>
      <c r="O15" s="11"/>
      <c r="P15" s="11" t="s">
        <v>20</v>
      </c>
      <c r="Q15" s="11" t="s">
        <v>21</v>
      </c>
      <c r="R15" s="11" t="s">
        <v>22</v>
      </c>
    </row>
    <row r="16" spans="1:18" ht="37.950000000000003" customHeight="1" x14ac:dyDescent="0.3">
      <c r="A16" s="13">
        <v>45091</v>
      </c>
      <c r="B16" s="12" t="s">
        <v>42</v>
      </c>
      <c r="C16" s="13">
        <v>45604</v>
      </c>
      <c r="D16" s="17">
        <v>513</v>
      </c>
      <c r="E16" s="11" t="s">
        <v>25</v>
      </c>
      <c r="F16" s="11"/>
      <c r="G16" s="11" t="s">
        <v>34</v>
      </c>
      <c r="H16" s="11" t="s">
        <v>16</v>
      </c>
      <c r="I16" s="11"/>
      <c r="J16" s="11" t="s">
        <v>26</v>
      </c>
      <c r="K16" s="11">
        <v>76</v>
      </c>
      <c r="L16" s="11" t="s">
        <v>31</v>
      </c>
      <c r="M16" s="11"/>
      <c r="N16" s="11"/>
      <c r="O16" s="11"/>
      <c r="P16" s="11" t="s">
        <v>20</v>
      </c>
      <c r="Q16" s="11" t="s">
        <v>21</v>
      </c>
      <c r="R16" s="11" t="s">
        <v>22</v>
      </c>
    </row>
    <row r="17" spans="1:18" ht="37.950000000000003" customHeight="1" x14ac:dyDescent="0.3">
      <c r="A17" s="13">
        <v>45095</v>
      </c>
      <c r="B17" s="12" t="s">
        <v>42</v>
      </c>
      <c r="C17" s="13">
        <v>45604</v>
      </c>
      <c r="D17" s="17">
        <v>509</v>
      </c>
      <c r="E17" s="11" t="s">
        <v>25</v>
      </c>
      <c r="F17" s="11"/>
      <c r="G17" s="11"/>
      <c r="H17" s="11" t="s">
        <v>16</v>
      </c>
      <c r="I17" s="11" t="s">
        <v>17</v>
      </c>
      <c r="J17" s="11" t="s">
        <v>26</v>
      </c>
      <c r="K17" s="11">
        <v>66</v>
      </c>
      <c r="L17" s="11" t="s">
        <v>19</v>
      </c>
      <c r="M17" s="11"/>
      <c r="N17" s="11"/>
      <c r="O17" s="11"/>
      <c r="P17" s="11" t="s">
        <v>20</v>
      </c>
      <c r="Q17" s="11" t="s">
        <v>21</v>
      </c>
      <c r="R17" s="11" t="s">
        <v>22</v>
      </c>
    </row>
    <row r="18" spans="1:18" ht="37.950000000000003" customHeight="1" x14ac:dyDescent="0.3">
      <c r="A18" s="13">
        <v>45092</v>
      </c>
      <c r="B18" s="12" t="s">
        <v>42</v>
      </c>
      <c r="C18" s="13">
        <v>45604</v>
      </c>
      <c r="D18" s="17">
        <v>512</v>
      </c>
      <c r="E18" s="11" t="s">
        <v>25</v>
      </c>
      <c r="F18" s="11"/>
      <c r="G18" s="11" t="s">
        <v>15</v>
      </c>
      <c r="H18" s="11" t="s">
        <v>16</v>
      </c>
      <c r="I18" s="11" t="s">
        <v>17</v>
      </c>
      <c r="J18" s="11" t="s">
        <v>18</v>
      </c>
      <c r="K18" s="11">
        <v>26</v>
      </c>
      <c r="L18" s="11" t="s">
        <v>19</v>
      </c>
      <c r="M18" s="11"/>
      <c r="N18" s="11"/>
      <c r="O18" s="11"/>
      <c r="P18" s="11" t="s">
        <v>20</v>
      </c>
      <c r="Q18" s="11" t="s">
        <v>21</v>
      </c>
      <c r="R18" s="11" t="s">
        <v>22</v>
      </c>
    </row>
    <row r="19" spans="1:18" ht="37.950000000000003" customHeight="1" x14ac:dyDescent="0.3">
      <c r="A19" s="13">
        <v>45096</v>
      </c>
      <c r="B19" s="12" t="s">
        <v>41</v>
      </c>
      <c r="C19" s="13">
        <v>45604</v>
      </c>
      <c r="D19" s="17">
        <v>508</v>
      </c>
      <c r="E19" s="11"/>
      <c r="F19" s="11"/>
      <c r="G19" s="11"/>
      <c r="H19" s="11"/>
      <c r="I19" s="11"/>
      <c r="J19" s="11" t="s">
        <v>26</v>
      </c>
      <c r="K19" s="11">
        <v>71</v>
      </c>
      <c r="L19" s="11" t="s">
        <v>19</v>
      </c>
      <c r="M19" s="11" t="s">
        <v>15</v>
      </c>
      <c r="N19" s="11" t="s">
        <v>24</v>
      </c>
      <c r="O19" s="11"/>
      <c r="P19" s="11" t="s">
        <v>32</v>
      </c>
      <c r="Q19" s="11" t="s">
        <v>32</v>
      </c>
      <c r="R19" s="11" t="s">
        <v>32</v>
      </c>
    </row>
    <row r="20" spans="1:18" ht="37.950000000000003" customHeight="1" x14ac:dyDescent="0.3">
      <c r="A20" s="13">
        <v>45104</v>
      </c>
      <c r="B20" s="12" t="s">
        <v>42</v>
      </c>
      <c r="C20" s="13">
        <v>45604</v>
      </c>
      <c r="D20" s="17">
        <v>500</v>
      </c>
      <c r="E20" s="11" t="s">
        <v>25</v>
      </c>
      <c r="F20" s="11"/>
      <c r="G20" s="11" t="s">
        <v>15</v>
      </c>
      <c r="H20" s="11" t="s">
        <v>16</v>
      </c>
      <c r="I20" s="11"/>
      <c r="J20" s="11" t="s">
        <v>18</v>
      </c>
      <c r="K20" s="11">
        <v>41</v>
      </c>
      <c r="L20" s="11" t="s">
        <v>19</v>
      </c>
      <c r="M20" s="11"/>
      <c r="N20" s="11"/>
      <c r="O20" s="11"/>
      <c r="P20" s="11" t="s">
        <v>20</v>
      </c>
      <c r="Q20" s="11" t="s">
        <v>21</v>
      </c>
      <c r="R20" s="11" t="s">
        <v>22</v>
      </c>
    </row>
    <row r="21" spans="1:18" ht="37.950000000000003" customHeight="1" x14ac:dyDescent="0.3">
      <c r="A21" s="13">
        <v>45106</v>
      </c>
      <c r="B21" s="12" t="s">
        <v>42</v>
      </c>
      <c r="C21" s="13">
        <v>45604</v>
      </c>
      <c r="D21" s="17">
        <v>498</v>
      </c>
      <c r="E21" s="11" t="s">
        <v>25</v>
      </c>
      <c r="F21" s="11"/>
      <c r="G21" s="11" t="s">
        <v>27</v>
      </c>
      <c r="H21" s="11"/>
      <c r="I21" s="11" t="s">
        <v>29</v>
      </c>
      <c r="J21" s="11" t="s">
        <v>28</v>
      </c>
      <c r="K21" s="11">
        <v>52</v>
      </c>
      <c r="L21" s="11" t="s">
        <v>19</v>
      </c>
      <c r="M21" s="11" t="s">
        <v>27</v>
      </c>
      <c r="N21" s="11" t="s">
        <v>24</v>
      </c>
      <c r="O21" s="11"/>
      <c r="P21" s="11" t="s">
        <v>32</v>
      </c>
      <c r="Q21" s="11" t="s">
        <v>21</v>
      </c>
      <c r="R21" s="11" t="s">
        <v>21</v>
      </c>
    </row>
    <row r="22" spans="1:18" ht="37.950000000000003" customHeight="1" x14ac:dyDescent="0.3">
      <c r="A22" s="13">
        <v>45104</v>
      </c>
      <c r="B22" s="12" t="s">
        <v>42</v>
      </c>
      <c r="C22" s="13">
        <v>45604</v>
      </c>
      <c r="D22" s="17">
        <v>500</v>
      </c>
      <c r="E22" s="11" t="s">
        <v>25</v>
      </c>
      <c r="F22" s="11"/>
      <c r="G22" s="11" t="s">
        <v>15</v>
      </c>
      <c r="H22" s="11" t="s">
        <v>16</v>
      </c>
      <c r="I22" s="11" t="s">
        <v>17</v>
      </c>
      <c r="J22" s="11" t="s">
        <v>26</v>
      </c>
      <c r="K22" s="11">
        <v>65</v>
      </c>
      <c r="L22" s="11" t="s">
        <v>19</v>
      </c>
      <c r="M22" s="11"/>
      <c r="N22" s="11"/>
      <c r="O22" s="11"/>
      <c r="P22" s="11" t="s">
        <v>20</v>
      </c>
      <c r="Q22" s="11" t="s">
        <v>21</v>
      </c>
      <c r="R22" s="11" t="s">
        <v>22</v>
      </c>
    </row>
    <row r="23" spans="1:18" ht="37.950000000000003" customHeight="1" x14ac:dyDescent="0.3">
      <c r="A23" s="13">
        <v>45117</v>
      </c>
      <c r="B23" s="12" t="s">
        <v>42</v>
      </c>
      <c r="C23" s="13">
        <v>45604</v>
      </c>
      <c r="D23" s="17">
        <v>487</v>
      </c>
      <c r="E23" s="11" t="s">
        <v>25</v>
      </c>
      <c r="F23" s="11"/>
      <c r="G23" s="11" t="s">
        <v>15</v>
      </c>
      <c r="H23" s="11" t="s">
        <v>16</v>
      </c>
      <c r="I23" s="11"/>
      <c r="J23" s="11" t="s">
        <v>26</v>
      </c>
      <c r="K23" s="11">
        <v>69</v>
      </c>
      <c r="L23" s="11" t="s">
        <v>19</v>
      </c>
      <c r="M23" s="11"/>
      <c r="N23" s="11"/>
      <c r="O23" s="11"/>
      <c r="P23" s="11" t="s">
        <v>20</v>
      </c>
      <c r="Q23" s="11" t="s">
        <v>21</v>
      </c>
      <c r="R23" s="11" t="s">
        <v>22</v>
      </c>
    </row>
    <row r="24" spans="1:18" ht="37.950000000000003" customHeight="1" x14ac:dyDescent="0.3">
      <c r="A24" s="13">
        <v>45118</v>
      </c>
      <c r="B24" s="12" t="s">
        <v>43</v>
      </c>
      <c r="C24" s="13">
        <v>45608</v>
      </c>
      <c r="D24" s="17">
        <v>490</v>
      </c>
      <c r="E24" s="11" t="s">
        <v>25</v>
      </c>
      <c r="F24" s="11"/>
      <c r="G24" s="11" t="s">
        <v>34</v>
      </c>
      <c r="H24" s="11" t="s">
        <v>16</v>
      </c>
      <c r="I24" s="11" t="s">
        <v>17</v>
      </c>
      <c r="J24" s="11" t="s">
        <v>18</v>
      </c>
      <c r="K24" s="11">
        <v>26</v>
      </c>
      <c r="L24" s="11" t="s">
        <v>19</v>
      </c>
      <c r="M24" s="11"/>
      <c r="N24" s="11"/>
      <c r="O24" s="11"/>
      <c r="P24" s="11" t="s">
        <v>20</v>
      </c>
      <c r="Q24" s="11" t="s">
        <v>21</v>
      </c>
      <c r="R24" s="11" t="s">
        <v>22</v>
      </c>
    </row>
    <row r="25" spans="1:18" ht="37.950000000000003" customHeight="1" x14ac:dyDescent="0.3">
      <c r="A25" s="13">
        <v>45119</v>
      </c>
      <c r="B25" s="12" t="s">
        <v>43</v>
      </c>
      <c r="C25" s="13">
        <v>45617</v>
      </c>
      <c r="D25" s="17">
        <v>498</v>
      </c>
      <c r="E25" s="11" t="s">
        <v>25</v>
      </c>
      <c r="F25" s="11"/>
      <c r="G25" s="11" t="s">
        <v>34</v>
      </c>
      <c r="H25" s="11" t="s">
        <v>16</v>
      </c>
      <c r="I25" s="11"/>
      <c r="J25" s="11" t="s">
        <v>28</v>
      </c>
      <c r="K25" s="11">
        <v>62</v>
      </c>
      <c r="L25" s="11" t="s">
        <v>19</v>
      </c>
      <c r="M25" s="11"/>
      <c r="N25" s="11"/>
      <c r="O25" s="11"/>
      <c r="P25" s="11" t="s">
        <v>21</v>
      </c>
      <c r="Q25" s="11" t="s">
        <v>21</v>
      </c>
      <c r="R25" s="11" t="s">
        <v>22</v>
      </c>
    </row>
    <row r="26" spans="1:18" ht="37.950000000000003" customHeight="1" x14ac:dyDescent="0.3">
      <c r="A26" s="13">
        <v>45124</v>
      </c>
      <c r="B26" s="12" t="s">
        <v>41</v>
      </c>
      <c r="C26" s="13">
        <v>45604</v>
      </c>
      <c r="D26" s="17">
        <v>480</v>
      </c>
      <c r="E26" s="11" t="s">
        <v>25</v>
      </c>
      <c r="F26" s="11"/>
      <c r="G26" s="11"/>
      <c r="H26" s="11" t="s">
        <v>16</v>
      </c>
      <c r="I26" s="11"/>
      <c r="J26" s="11" t="s">
        <v>26</v>
      </c>
      <c r="K26" s="11">
        <v>9</v>
      </c>
      <c r="L26" s="11" t="s">
        <v>19</v>
      </c>
      <c r="M26" s="11"/>
      <c r="N26" s="11"/>
      <c r="O26" s="11"/>
      <c r="P26" s="11" t="s">
        <v>20</v>
      </c>
      <c r="Q26" s="11" t="s">
        <v>21</v>
      </c>
      <c r="R26" s="11" t="s">
        <v>22</v>
      </c>
    </row>
    <row r="27" spans="1:18" ht="37.950000000000003" customHeight="1" x14ac:dyDescent="0.3">
      <c r="A27" s="13">
        <v>45135</v>
      </c>
      <c r="B27" s="12" t="s">
        <v>42</v>
      </c>
      <c r="C27" s="13">
        <v>45604</v>
      </c>
      <c r="D27" s="17">
        <v>469</v>
      </c>
      <c r="E27" s="11" t="s">
        <v>25</v>
      </c>
      <c r="F27" s="11"/>
      <c r="G27" s="11" t="s">
        <v>15</v>
      </c>
      <c r="H27" s="11" t="s">
        <v>16</v>
      </c>
      <c r="I27" s="11" t="s">
        <v>17</v>
      </c>
      <c r="J27" s="11" t="s">
        <v>26</v>
      </c>
      <c r="K27" s="11">
        <v>55</v>
      </c>
      <c r="L27" s="11" t="s">
        <v>19</v>
      </c>
      <c r="M27" s="11" t="s">
        <v>23</v>
      </c>
      <c r="N27" s="11" t="s">
        <v>33</v>
      </c>
      <c r="O27" s="11"/>
      <c r="P27" s="11" t="s">
        <v>20</v>
      </c>
      <c r="Q27" s="11" t="s">
        <v>21</v>
      </c>
      <c r="R27" s="11" t="s">
        <v>21</v>
      </c>
    </row>
    <row r="28" spans="1:18" ht="37.950000000000003" customHeight="1" x14ac:dyDescent="0.3">
      <c r="A28" s="13">
        <v>45138</v>
      </c>
      <c r="B28" s="12" t="s">
        <v>42</v>
      </c>
      <c r="C28" s="13">
        <v>45604</v>
      </c>
      <c r="D28" s="17">
        <v>466</v>
      </c>
      <c r="E28" s="11" t="s">
        <v>25</v>
      </c>
      <c r="F28" s="11"/>
      <c r="G28" s="11" t="s">
        <v>34</v>
      </c>
      <c r="H28" s="11" t="s">
        <v>16</v>
      </c>
      <c r="I28" s="11"/>
      <c r="J28" s="11" t="s">
        <v>26</v>
      </c>
      <c r="K28" s="11">
        <v>82</v>
      </c>
      <c r="L28" s="11" t="s">
        <v>19</v>
      </c>
      <c r="M28" s="11"/>
      <c r="N28" s="11"/>
      <c r="O28" s="11"/>
      <c r="P28" s="11" t="s">
        <v>20</v>
      </c>
      <c r="Q28" s="11" t="s">
        <v>21</v>
      </c>
      <c r="R28" s="11" t="s">
        <v>22</v>
      </c>
    </row>
    <row r="29" spans="1:18" ht="37.950000000000003" customHeight="1" x14ac:dyDescent="0.3">
      <c r="A29" s="13">
        <v>45141</v>
      </c>
      <c r="B29" s="12" t="s">
        <v>42</v>
      </c>
      <c r="C29" s="13">
        <v>45604</v>
      </c>
      <c r="D29" s="17">
        <v>463</v>
      </c>
      <c r="E29" s="11" t="s">
        <v>36</v>
      </c>
      <c r="F29" s="11"/>
      <c r="G29" s="11" t="s">
        <v>15</v>
      </c>
      <c r="H29" s="11" t="s">
        <v>16</v>
      </c>
      <c r="I29" s="11" t="s">
        <v>17</v>
      </c>
      <c r="J29" s="11" t="s">
        <v>18</v>
      </c>
      <c r="K29" s="11">
        <v>6</v>
      </c>
      <c r="L29" s="11" t="s">
        <v>19</v>
      </c>
      <c r="M29" s="11"/>
      <c r="N29" s="11"/>
      <c r="O29" s="11"/>
      <c r="P29" s="11" t="s">
        <v>21</v>
      </c>
      <c r="Q29" s="11" t="s">
        <v>21</v>
      </c>
      <c r="R29" s="11" t="s">
        <v>22</v>
      </c>
    </row>
    <row r="30" spans="1:18" ht="37.950000000000003" customHeight="1" x14ac:dyDescent="0.3">
      <c r="A30" s="13">
        <v>45149</v>
      </c>
      <c r="B30" s="12" t="s">
        <v>41</v>
      </c>
      <c r="C30" s="13">
        <v>45604</v>
      </c>
      <c r="D30" s="17">
        <v>455</v>
      </c>
      <c r="E30" s="11" t="s">
        <v>25</v>
      </c>
      <c r="F30" s="11"/>
      <c r="G30" s="11"/>
      <c r="H30" s="11" t="s">
        <v>16</v>
      </c>
      <c r="I30" s="11"/>
      <c r="J30" s="11" t="s">
        <v>18</v>
      </c>
      <c r="K30" s="11">
        <v>26</v>
      </c>
      <c r="L30" s="11" t="s">
        <v>19</v>
      </c>
      <c r="M30" s="11"/>
      <c r="N30" s="11"/>
      <c r="O30" s="11"/>
      <c r="P30" s="11" t="s">
        <v>20</v>
      </c>
      <c r="Q30" s="11" t="s">
        <v>21</v>
      </c>
      <c r="R30" s="11" t="s">
        <v>22</v>
      </c>
    </row>
    <row r="31" spans="1:18" ht="37.950000000000003" customHeight="1" x14ac:dyDescent="0.3">
      <c r="A31" s="13">
        <v>45153</v>
      </c>
      <c r="B31" s="12" t="s">
        <v>41</v>
      </c>
      <c r="C31" s="13">
        <v>45604</v>
      </c>
      <c r="D31" s="17">
        <v>451</v>
      </c>
      <c r="E31" s="11" t="s">
        <v>36</v>
      </c>
      <c r="F31" s="11"/>
      <c r="G31" s="11" t="s">
        <v>34</v>
      </c>
      <c r="H31" s="11" t="s">
        <v>16</v>
      </c>
      <c r="I31" s="11"/>
      <c r="J31" s="11" t="s">
        <v>26</v>
      </c>
      <c r="K31" s="11">
        <v>48</v>
      </c>
      <c r="L31" s="11" t="s">
        <v>19</v>
      </c>
      <c r="M31" s="11"/>
      <c r="N31" s="11"/>
      <c r="O31" s="11"/>
      <c r="P31" s="11" t="s">
        <v>20</v>
      </c>
      <c r="Q31" s="11" t="s">
        <v>21</v>
      </c>
      <c r="R31" s="11" t="s">
        <v>22</v>
      </c>
    </row>
    <row r="32" spans="1:18" ht="37.950000000000003" customHeight="1" x14ac:dyDescent="0.3">
      <c r="A32" s="13">
        <v>45159</v>
      </c>
      <c r="B32" s="12" t="s">
        <v>42</v>
      </c>
      <c r="C32" s="13">
        <v>45604</v>
      </c>
      <c r="D32" s="17">
        <v>445</v>
      </c>
      <c r="E32" s="11" t="s">
        <v>25</v>
      </c>
      <c r="F32" s="11"/>
      <c r="G32" s="11" t="s">
        <v>34</v>
      </c>
      <c r="H32" s="11" t="s">
        <v>16</v>
      </c>
      <c r="I32" s="11" t="s">
        <v>17</v>
      </c>
      <c r="J32" s="11" t="s">
        <v>26</v>
      </c>
      <c r="K32" s="11">
        <v>66</v>
      </c>
      <c r="L32" s="11" t="s">
        <v>19</v>
      </c>
      <c r="M32" s="11"/>
      <c r="N32" s="11"/>
      <c r="O32" s="11"/>
      <c r="P32" s="11" t="s">
        <v>20</v>
      </c>
      <c r="Q32" s="11" t="s">
        <v>21</v>
      </c>
      <c r="R32" s="11" t="s">
        <v>22</v>
      </c>
    </row>
    <row r="33" spans="1:18" ht="37.950000000000003" customHeight="1" x14ac:dyDescent="0.3">
      <c r="A33" s="13">
        <v>45174</v>
      </c>
      <c r="B33" s="12" t="s">
        <v>42</v>
      </c>
      <c r="C33" s="13">
        <v>45604</v>
      </c>
      <c r="D33" s="17">
        <v>430</v>
      </c>
      <c r="E33" s="11" t="s">
        <v>25</v>
      </c>
      <c r="F33" s="11"/>
      <c r="G33" s="11" t="s">
        <v>15</v>
      </c>
      <c r="H33" s="11" t="s">
        <v>16</v>
      </c>
      <c r="I33" s="11"/>
      <c r="J33" s="11" t="s">
        <v>26</v>
      </c>
      <c r="K33" s="11">
        <v>51</v>
      </c>
      <c r="L33" s="11" t="s">
        <v>19</v>
      </c>
      <c r="M33" s="11"/>
      <c r="N33" s="11"/>
      <c r="O33" s="11"/>
      <c r="P33" s="11" t="s">
        <v>20</v>
      </c>
      <c r="Q33" s="11" t="s">
        <v>21</v>
      </c>
      <c r="R33" s="11" t="s">
        <v>22</v>
      </c>
    </row>
    <row r="34" spans="1:18" ht="37.950000000000003" customHeight="1" x14ac:dyDescent="0.3">
      <c r="A34" s="13">
        <v>45181</v>
      </c>
      <c r="B34" s="12" t="s">
        <v>41</v>
      </c>
      <c r="C34" s="13">
        <v>45604</v>
      </c>
      <c r="D34" s="17">
        <v>423</v>
      </c>
      <c r="E34" s="11" t="s">
        <v>37</v>
      </c>
      <c r="F34" s="11"/>
      <c r="G34" s="11" t="s">
        <v>15</v>
      </c>
      <c r="H34" s="11" t="s">
        <v>16</v>
      </c>
      <c r="I34" s="11"/>
      <c r="J34" s="11" t="s">
        <v>18</v>
      </c>
      <c r="K34" s="11">
        <v>13</v>
      </c>
      <c r="L34" s="11" t="s">
        <v>19</v>
      </c>
      <c r="M34" s="11"/>
      <c r="N34" s="11"/>
      <c r="O34" s="11"/>
      <c r="P34" s="11" t="s">
        <v>21</v>
      </c>
      <c r="Q34" s="11" t="s">
        <v>21</v>
      </c>
      <c r="R34" s="11" t="s">
        <v>22</v>
      </c>
    </row>
    <row r="35" spans="1:18" ht="37.950000000000003" customHeight="1" x14ac:dyDescent="0.3">
      <c r="A35" s="13">
        <v>45203</v>
      </c>
      <c r="B35" s="12" t="s">
        <v>42</v>
      </c>
      <c r="C35" s="13">
        <v>45604</v>
      </c>
      <c r="D35" s="17">
        <v>401</v>
      </c>
      <c r="E35" s="11"/>
      <c r="F35" s="11"/>
      <c r="G35" s="11"/>
      <c r="H35" s="11"/>
      <c r="I35" s="11"/>
      <c r="J35" s="11" t="s">
        <v>26</v>
      </c>
      <c r="K35" s="11">
        <v>91</v>
      </c>
      <c r="L35" s="11" t="s">
        <v>19</v>
      </c>
      <c r="M35" s="11"/>
      <c r="N35" s="11"/>
      <c r="O35" s="11"/>
      <c r="P35" s="11" t="s">
        <v>21</v>
      </c>
      <c r="Q35" s="11" t="s">
        <v>21</v>
      </c>
      <c r="R35" s="11" t="s">
        <v>22</v>
      </c>
    </row>
    <row r="36" spans="1:18" ht="37.950000000000003" customHeight="1" x14ac:dyDescent="0.3">
      <c r="A36" s="13">
        <v>45246</v>
      </c>
      <c r="B36" s="12" t="s">
        <v>41</v>
      </c>
      <c r="C36" s="13">
        <v>45604</v>
      </c>
      <c r="D36" s="17">
        <v>358</v>
      </c>
      <c r="E36" s="11" t="s">
        <v>25</v>
      </c>
      <c r="F36" s="11"/>
      <c r="G36" s="11" t="s">
        <v>23</v>
      </c>
      <c r="H36" s="11" t="s">
        <v>16</v>
      </c>
      <c r="I36" s="11"/>
      <c r="J36" s="11" t="s">
        <v>26</v>
      </c>
      <c r="K36" s="11">
        <v>69</v>
      </c>
      <c r="L36" s="11" t="s">
        <v>19</v>
      </c>
      <c r="M36" s="11"/>
      <c r="N36" s="11"/>
      <c r="O36" s="11"/>
      <c r="P36" s="11" t="s">
        <v>20</v>
      </c>
      <c r="Q36" s="11" t="s">
        <v>21</v>
      </c>
      <c r="R36" s="11" t="s">
        <v>22</v>
      </c>
    </row>
    <row r="37" spans="1:18" ht="37.950000000000003" customHeight="1" x14ac:dyDescent="0.3">
      <c r="A37" s="13">
        <v>45251</v>
      </c>
      <c r="B37" s="12" t="s">
        <v>42</v>
      </c>
      <c r="C37" s="13">
        <v>45604</v>
      </c>
      <c r="D37" s="17">
        <v>353</v>
      </c>
      <c r="E37" s="11" t="s">
        <v>25</v>
      </c>
      <c r="F37" s="11"/>
      <c r="G37" s="11" t="s">
        <v>15</v>
      </c>
      <c r="H37" s="11" t="s">
        <v>16</v>
      </c>
      <c r="I37" s="11" t="s">
        <v>17</v>
      </c>
      <c r="J37" s="11" t="s">
        <v>26</v>
      </c>
      <c r="K37" s="11">
        <v>59</v>
      </c>
      <c r="L37" s="11" t="s">
        <v>19</v>
      </c>
      <c r="M37" s="11"/>
      <c r="N37" s="11"/>
      <c r="O37" s="11"/>
      <c r="P37" s="11" t="s">
        <v>21</v>
      </c>
      <c r="Q37" s="11" t="s">
        <v>21</v>
      </c>
      <c r="R37" s="11" t="s">
        <v>22</v>
      </c>
    </row>
  </sheetData>
  <pageMargins left="1" right="1" top="1" bottom="1.45" header="1" footer="1"/>
  <pageSetup orientation="portrait" horizontalDpi="300" verticalDpi="300"/>
  <headerFooter alignWithMargins="0">
    <oddFooter>&amp;C&amp;"Segoe UI,Regular"&amp;10 2/4/2025 11:46:10 AM</oddFooter>
  </headerFooter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R42"/>
  <sheetViews>
    <sheetView topLeftCell="O1" workbookViewId="0">
      <selection activeCell="E1" sqref="E1:E1048576"/>
    </sheetView>
  </sheetViews>
  <sheetFormatPr defaultColWidth="9.109375" defaultRowHeight="14.4" x14ac:dyDescent="0.3"/>
  <cols>
    <col min="1" max="1" width="18" style="3" customWidth="1"/>
    <col min="2" max="2" width="36.109375" style="3" bestFit="1" customWidth="1"/>
    <col min="3" max="3" width="15.77734375" style="3" bestFit="1" customWidth="1"/>
    <col min="4" max="4" width="10" style="3" bestFit="1" customWidth="1"/>
    <col min="5" max="5" width="28.5546875" style="3" bestFit="1" customWidth="1"/>
    <col min="6" max="6" width="17.44140625" style="3" customWidth="1"/>
    <col min="7" max="7" width="37.21875" style="3" customWidth="1"/>
    <col min="8" max="8" width="10.21875" style="3" bestFit="1" customWidth="1"/>
    <col min="9" max="9" width="26.77734375" style="3" bestFit="1" customWidth="1"/>
    <col min="10" max="10" width="12" style="3" bestFit="1" customWidth="1"/>
    <col min="11" max="11" width="11.5546875" style="3" bestFit="1" customWidth="1"/>
    <col min="12" max="12" width="34.109375" style="3" bestFit="1" customWidth="1"/>
    <col min="13" max="13" width="30.88671875" style="3" bestFit="1" customWidth="1"/>
    <col min="14" max="14" width="33.109375" style="3" bestFit="1" customWidth="1"/>
    <col min="15" max="15" width="29.109375" style="3" bestFit="1" customWidth="1"/>
    <col min="16" max="16" width="49.5546875" style="3" bestFit="1" customWidth="1"/>
    <col min="17" max="17" width="22.44140625" style="3" customWidth="1"/>
    <col min="18" max="18" width="42.109375" style="3" customWidth="1"/>
    <col min="19" max="21" width="9.109375" style="3" customWidth="1"/>
    <col min="22" max="16384" width="9.109375" style="3"/>
  </cols>
  <sheetData>
    <row r="1" spans="1:18" s="2" customFormat="1" x14ac:dyDescent="0.3">
      <c r="A1" s="1" t="s">
        <v>38</v>
      </c>
      <c r="B1" s="1" t="s">
        <v>39</v>
      </c>
      <c r="C1" s="1" t="s">
        <v>40</v>
      </c>
      <c r="D1" s="1" t="s">
        <v>65</v>
      </c>
      <c r="E1" s="2" t="s">
        <v>44</v>
      </c>
      <c r="F1" s="2" t="s">
        <v>45</v>
      </c>
      <c r="G1" s="2" t="s">
        <v>46</v>
      </c>
      <c r="H1" s="2" t="s">
        <v>47</v>
      </c>
      <c r="I1" s="2" t="s">
        <v>48</v>
      </c>
      <c r="J1" s="2" t="s">
        <v>49</v>
      </c>
      <c r="K1" s="2" t="s">
        <v>50</v>
      </c>
      <c r="L1" s="2" t="s">
        <v>51</v>
      </c>
      <c r="M1" s="2" t="s">
        <v>52</v>
      </c>
      <c r="N1" s="2" t="s">
        <v>53</v>
      </c>
      <c r="O1" s="2" t="s">
        <v>54</v>
      </c>
      <c r="P1" s="2" t="s">
        <v>55</v>
      </c>
      <c r="Q1" s="2" t="s">
        <v>56</v>
      </c>
      <c r="R1" s="2" t="s">
        <v>57</v>
      </c>
    </row>
    <row r="2" spans="1:18" x14ac:dyDescent="0.3">
      <c r="A2" s="5">
        <v>44564</v>
      </c>
      <c r="B2" s="6" t="s">
        <v>42</v>
      </c>
      <c r="C2" s="5">
        <v>45513</v>
      </c>
      <c r="D2" s="15">
        <v>949</v>
      </c>
      <c r="E2" s="3" t="s">
        <v>25</v>
      </c>
      <c r="F2" s="3" t="s">
        <v>16</v>
      </c>
      <c r="G2" s="3" t="s">
        <v>15</v>
      </c>
      <c r="H2" s="3" t="s">
        <v>16</v>
      </c>
      <c r="I2" s="3" t="s">
        <v>17</v>
      </c>
      <c r="J2" s="3" t="s">
        <v>26</v>
      </c>
      <c r="K2" s="3">
        <v>32</v>
      </c>
      <c r="L2" s="3" t="s">
        <v>19</v>
      </c>
      <c r="P2" s="3" t="s">
        <v>21</v>
      </c>
      <c r="Q2" s="3" t="s">
        <v>21</v>
      </c>
      <c r="R2" s="3" t="s">
        <v>22</v>
      </c>
    </row>
    <row r="3" spans="1:18" x14ac:dyDescent="0.3">
      <c r="A3" s="5">
        <v>44588</v>
      </c>
      <c r="B3" s="6" t="s">
        <v>42</v>
      </c>
      <c r="C3" s="5">
        <v>45513</v>
      </c>
      <c r="D3" s="15">
        <v>925</v>
      </c>
      <c r="E3" s="3" t="s">
        <v>25</v>
      </c>
      <c r="F3" s="3" t="s">
        <v>14</v>
      </c>
      <c r="G3" s="3" t="s">
        <v>34</v>
      </c>
      <c r="H3" s="3" t="s">
        <v>16</v>
      </c>
      <c r="I3" s="3" t="s">
        <v>17</v>
      </c>
      <c r="J3" s="3" t="s">
        <v>18</v>
      </c>
      <c r="K3" s="3">
        <v>37</v>
      </c>
      <c r="L3" s="3" t="s">
        <v>31</v>
      </c>
      <c r="P3" s="3" t="s">
        <v>20</v>
      </c>
      <c r="Q3" s="3" t="s">
        <v>21</v>
      </c>
      <c r="R3" s="3" t="s">
        <v>22</v>
      </c>
    </row>
    <row r="4" spans="1:18" x14ac:dyDescent="0.3">
      <c r="A4" s="5">
        <v>44592</v>
      </c>
      <c r="B4" s="6" t="s">
        <v>42</v>
      </c>
      <c r="C4" s="5">
        <v>45513</v>
      </c>
      <c r="D4" s="15">
        <v>921</v>
      </c>
      <c r="E4" s="3" t="s">
        <v>25</v>
      </c>
      <c r="F4" s="3" t="s">
        <v>16</v>
      </c>
      <c r="G4" s="3" t="s">
        <v>34</v>
      </c>
      <c r="H4" s="3" t="s">
        <v>16</v>
      </c>
      <c r="I4" s="3" t="s">
        <v>58</v>
      </c>
      <c r="J4" s="3" t="s">
        <v>18</v>
      </c>
      <c r="K4" s="3">
        <v>38</v>
      </c>
      <c r="L4" s="3" t="s">
        <v>19</v>
      </c>
      <c r="P4" s="3" t="s">
        <v>20</v>
      </c>
      <c r="Q4" s="3" t="s">
        <v>21</v>
      </c>
      <c r="R4" s="3" t="s">
        <v>22</v>
      </c>
    </row>
    <row r="5" spans="1:18" x14ac:dyDescent="0.3">
      <c r="A5" s="5">
        <v>44623</v>
      </c>
      <c r="B5" s="6" t="s">
        <v>42</v>
      </c>
      <c r="C5" s="5">
        <v>45513</v>
      </c>
      <c r="D5" s="15">
        <v>890</v>
      </c>
      <c r="E5" s="3" t="s">
        <v>25</v>
      </c>
      <c r="F5" s="3" t="s">
        <v>16</v>
      </c>
      <c r="G5" s="3" t="s">
        <v>15</v>
      </c>
      <c r="H5" s="3" t="s">
        <v>16</v>
      </c>
      <c r="I5" s="3" t="s">
        <v>17</v>
      </c>
      <c r="J5" s="3" t="s">
        <v>26</v>
      </c>
      <c r="K5" s="3">
        <v>48</v>
      </c>
      <c r="L5" s="3" t="s">
        <v>19</v>
      </c>
      <c r="P5" s="3" t="s">
        <v>20</v>
      </c>
      <c r="Q5" s="3" t="s">
        <v>21</v>
      </c>
      <c r="R5" s="3" t="s">
        <v>22</v>
      </c>
    </row>
    <row r="6" spans="1:18" x14ac:dyDescent="0.3">
      <c r="A6" s="5">
        <v>44788</v>
      </c>
      <c r="B6" s="6" t="s">
        <v>41</v>
      </c>
      <c r="C6" s="5">
        <v>45513</v>
      </c>
      <c r="D6" s="15">
        <v>725</v>
      </c>
      <c r="E6" s="3" t="s">
        <v>25</v>
      </c>
      <c r="F6" s="3" t="s">
        <v>16</v>
      </c>
      <c r="G6" s="3" t="s">
        <v>27</v>
      </c>
      <c r="H6" s="3" t="s">
        <v>16</v>
      </c>
      <c r="I6" s="3" t="s">
        <v>29</v>
      </c>
      <c r="J6" s="3" t="s">
        <v>26</v>
      </c>
      <c r="K6" s="3">
        <v>63</v>
      </c>
      <c r="L6" s="3" t="s">
        <v>19</v>
      </c>
      <c r="M6" s="3" t="s">
        <v>23</v>
      </c>
      <c r="N6" s="3" t="s">
        <v>24</v>
      </c>
      <c r="P6" s="3" t="s">
        <v>20</v>
      </c>
      <c r="Q6" s="3" t="s">
        <v>21</v>
      </c>
      <c r="R6" s="3" t="s">
        <v>21</v>
      </c>
    </row>
    <row r="7" spans="1:18" x14ac:dyDescent="0.3">
      <c r="A7" s="5">
        <v>44797</v>
      </c>
      <c r="B7" s="6" t="s">
        <v>42</v>
      </c>
      <c r="C7" s="5">
        <v>45513</v>
      </c>
      <c r="D7" s="15">
        <v>716</v>
      </c>
      <c r="E7" s="3" t="s">
        <v>36</v>
      </c>
      <c r="F7" s="3" t="s">
        <v>16</v>
      </c>
      <c r="G7" s="3" t="s">
        <v>23</v>
      </c>
      <c r="H7" s="3" t="s">
        <v>16</v>
      </c>
      <c r="I7" s="3" t="s">
        <v>17</v>
      </c>
      <c r="J7" s="3" t="s">
        <v>28</v>
      </c>
      <c r="K7" s="3">
        <v>74</v>
      </c>
      <c r="L7" s="3" t="s">
        <v>19</v>
      </c>
      <c r="P7" s="3" t="s">
        <v>20</v>
      </c>
      <c r="Q7" s="3" t="s">
        <v>21</v>
      </c>
      <c r="R7" s="3" t="s">
        <v>22</v>
      </c>
    </row>
    <row r="8" spans="1:18" x14ac:dyDescent="0.3">
      <c r="A8" s="5">
        <v>44839</v>
      </c>
      <c r="B8" s="6" t="s">
        <v>42</v>
      </c>
      <c r="C8" s="5">
        <v>45513</v>
      </c>
      <c r="D8" s="15">
        <v>674</v>
      </c>
      <c r="E8" s="3" t="s">
        <v>25</v>
      </c>
      <c r="F8" s="3" t="s">
        <v>14</v>
      </c>
      <c r="G8" s="3" t="s">
        <v>15</v>
      </c>
      <c r="H8" s="3" t="s">
        <v>16</v>
      </c>
      <c r="I8" s="3" t="s">
        <v>17</v>
      </c>
      <c r="J8" s="3" t="s">
        <v>18</v>
      </c>
      <c r="K8" s="3">
        <v>26</v>
      </c>
      <c r="L8" s="3" t="s">
        <v>19</v>
      </c>
      <c r="P8" s="3" t="s">
        <v>20</v>
      </c>
      <c r="Q8" s="3" t="s">
        <v>21</v>
      </c>
      <c r="R8" s="3" t="s">
        <v>22</v>
      </c>
    </row>
    <row r="9" spans="1:18" x14ac:dyDescent="0.3">
      <c r="A9" s="5">
        <v>44888</v>
      </c>
      <c r="B9" s="6" t="s">
        <v>42</v>
      </c>
      <c r="C9" s="5">
        <v>45513</v>
      </c>
      <c r="D9" s="15">
        <v>625</v>
      </c>
      <c r="E9" s="3" t="s">
        <v>36</v>
      </c>
      <c r="F9" s="3" t="s">
        <v>16</v>
      </c>
      <c r="G9" s="3" t="s">
        <v>23</v>
      </c>
      <c r="H9" s="3" t="s">
        <v>14</v>
      </c>
      <c r="I9" s="3" t="s">
        <v>17</v>
      </c>
      <c r="J9" s="3" t="s">
        <v>26</v>
      </c>
      <c r="K9" s="3">
        <v>70</v>
      </c>
      <c r="L9" s="3" t="s">
        <v>31</v>
      </c>
      <c r="M9" s="3" t="s">
        <v>23</v>
      </c>
      <c r="N9" s="3" t="s">
        <v>24</v>
      </c>
      <c r="P9" s="3" t="s">
        <v>20</v>
      </c>
      <c r="Q9" s="3" t="s">
        <v>21</v>
      </c>
      <c r="R9" s="3" t="s">
        <v>32</v>
      </c>
    </row>
    <row r="10" spans="1:18" x14ac:dyDescent="0.3">
      <c r="A10" s="5">
        <v>44929</v>
      </c>
      <c r="B10" s="6" t="s">
        <v>41</v>
      </c>
      <c r="C10" s="5">
        <v>45513</v>
      </c>
      <c r="D10" s="15">
        <v>584</v>
      </c>
      <c r="E10" s="3" t="s">
        <v>25</v>
      </c>
      <c r="F10" s="3" t="s">
        <v>14</v>
      </c>
      <c r="G10" s="3" t="s">
        <v>59</v>
      </c>
      <c r="H10" s="3" t="s">
        <v>16</v>
      </c>
      <c r="I10" s="3" t="s">
        <v>17</v>
      </c>
      <c r="J10" s="3" t="s">
        <v>26</v>
      </c>
      <c r="K10" s="3">
        <v>44</v>
      </c>
      <c r="L10" s="3" t="s">
        <v>19</v>
      </c>
      <c r="M10" s="3" t="s">
        <v>59</v>
      </c>
      <c r="N10" s="3" t="s">
        <v>24</v>
      </c>
      <c r="P10" s="3" t="s">
        <v>21</v>
      </c>
      <c r="Q10" s="3" t="s">
        <v>21</v>
      </c>
      <c r="R10" s="3" t="s">
        <v>21</v>
      </c>
    </row>
    <row r="11" spans="1:18" x14ac:dyDescent="0.3">
      <c r="A11" s="5">
        <v>44945</v>
      </c>
      <c r="B11" s="6" t="s">
        <v>41</v>
      </c>
      <c r="C11" s="5">
        <v>45513</v>
      </c>
      <c r="D11" s="15">
        <v>568</v>
      </c>
      <c r="E11" s="3" t="s">
        <v>25</v>
      </c>
      <c r="F11" s="3" t="s">
        <v>16</v>
      </c>
      <c r="G11" s="3" t="s">
        <v>34</v>
      </c>
      <c r="H11" s="3" t="s">
        <v>14</v>
      </c>
      <c r="I11" s="3" t="s">
        <v>17</v>
      </c>
      <c r="J11" s="3" t="s">
        <v>26</v>
      </c>
      <c r="K11" s="3">
        <v>56</v>
      </c>
      <c r="L11" s="3" t="s">
        <v>19</v>
      </c>
      <c r="P11" s="3" t="s">
        <v>20</v>
      </c>
      <c r="Q11" s="3" t="s">
        <v>21</v>
      </c>
      <c r="R11" s="3" t="s">
        <v>22</v>
      </c>
    </row>
    <row r="12" spans="1:18" x14ac:dyDescent="0.3">
      <c r="A12" s="5">
        <v>44945</v>
      </c>
      <c r="B12" s="6" t="s">
        <v>41</v>
      </c>
      <c r="C12" s="5">
        <v>45513</v>
      </c>
      <c r="D12" s="15">
        <v>568</v>
      </c>
      <c r="E12" s="3" t="s">
        <v>25</v>
      </c>
      <c r="F12" s="3" t="s">
        <v>16</v>
      </c>
      <c r="G12" s="3" t="s">
        <v>34</v>
      </c>
      <c r="H12" s="3" t="s">
        <v>14</v>
      </c>
      <c r="I12" s="3" t="s">
        <v>17</v>
      </c>
      <c r="J12" s="3" t="s">
        <v>26</v>
      </c>
      <c r="K12" s="3">
        <v>21</v>
      </c>
      <c r="L12" s="3" t="s">
        <v>19</v>
      </c>
      <c r="P12" s="3" t="s">
        <v>20</v>
      </c>
      <c r="Q12" s="3" t="s">
        <v>21</v>
      </c>
      <c r="R12" s="3" t="s">
        <v>22</v>
      </c>
    </row>
    <row r="13" spans="1:18" x14ac:dyDescent="0.3">
      <c r="A13" s="7">
        <v>44963</v>
      </c>
      <c r="B13" s="4" t="s">
        <v>42</v>
      </c>
      <c r="C13" s="7">
        <v>45513</v>
      </c>
      <c r="D13" s="16">
        <v>550</v>
      </c>
      <c r="E13" s="3" t="s">
        <v>25</v>
      </c>
      <c r="I13" s="3" t="s">
        <v>17</v>
      </c>
      <c r="J13" s="3" t="s">
        <v>26</v>
      </c>
      <c r="K13" s="3">
        <v>48</v>
      </c>
      <c r="L13" s="3" t="s">
        <v>19</v>
      </c>
      <c r="P13" s="3" t="s">
        <v>20</v>
      </c>
      <c r="Q13" s="3" t="s">
        <v>21</v>
      </c>
      <c r="R13" s="3" t="s">
        <v>22</v>
      </c>
    </row>
    <row r="14" spans="1:18" x14ac:dyDescent="0.3">
      <c r="A14" s="7">
        <v>44970</v>
      </c>
      <c r="B14" s="4" t="s">
        <v>42</v>
      </c>
      <c r="C14" s="7">
        <v>45513</v>
      </c>
      <c r="D14" s="16">
        <v>543</v>
      </c>
      <c r="E14" s="3" t="s">
        <v>25</v>
      </c>
      <c r="G14" s="3" t="s">
        <v>23</v>
      </c>
      <c r="I14" s="3" t="s">
        <v>60</v>
      </c>
      <c r="J14" s="3" t="s">
        <v>26</v>
      </c>
      <c r="K14" s="3">
        <v>74</v>
      </c>
      <c r="L14" s="3" t="s">
        <v>31</v>
      </c>
      <c r="P14" s="3" t="s">
        <v>20</v>
      </c>
      <c r="Q14" s="3" t="s">
        <v>21</v>
      </c>
      <c r="R14" s="3" t="s">
        <v>22</v>
      </c>
    </row>
    <row r="15" spans="1:18" x14ac:dyDescent="0.3">
      <c r="A15" s="7">
        <v>44978</v>
      </c>
      <c r="B15" s="4" t="s">
        <v>41</v>
      </c>
      <c r="C15" s="7">
        <v>45513</v>
      </c>
      <c r="D15" s="16">
        <v>535</v>
      </c>
      <c r="E15" s="3" t="s">
        <v>61</v>
      </c>
      <c r="G15" s="3" t="s">
        <v>27</v>
      </c>
      <c r="I15" s="3" t="s">
        <v>29</v>
      </c>
      <c r="J15" s="3" t="s">
        <v>18</v>
      </c>
      <c r="K15" s="3">
        <v>18</v>
      </c>
      <c r="L15" s="3" t="s">
        <v>19</v>
      </c>
      <c r="M15" s="3" t="s">
        <v>27</v>
      </c>
      <c r="N15" s="3" t="s">
        <v>24</v>
      </c>
      <c r="P15" s="3" t="s">
        <v>20</v>
      </c>
      <c r="Q15" s="3" t="s">
        <v>21</v>
      </c>
      <c r="R15" s="3" t="s">
        <v>21</v>
      </c>
    </row>
    <row r="16" spans="1:18" x14ac:dyDescent="0.3">
      <c r="A16" s="7">
        <v>44980</v>
      </c>
      <c r="B16" s="4" t="s">
        <v>42</v>
      </c>
      <c r="C16" s="7">
        <v>45513</v>
      </c>
      <c r="D16" s="16">
        <v>533</v>
      </c>
      <c r="E16" s="3" t="s">
        <v>25</v>
      </c>
      <c r="I16" s="3" t="s">
        <v>17</v>
      </c>
      <c r="J16" s="3" t="s">
        <v>18</v>
      </c>
      <c r="K16" s="3">
        <v>55</v>
      </c>
      <c r="L16" s="3" t="s">
        <v>19</v>
      </c>
      <c r="P16" s="3" t="s">
        <v>20</v>
      </c>
      <c r="Q16" s="3" t="s">
        <v>21</v>
      </c>
      <c r="R16" s="3" t="s">
        <v>22</v>
      </c>
    </row>
    <row r="17" spans="1:18" x14ac:dyDescent="0.3">
      <c r="A17" s="7">
        <v>44984</v>
      </c>
      <c r="B17" s="4" t="s">
        <v>42</v>
      </c>
      <c r="C17" s="7">
        <v>45513</v>
      </c>
      <c r="D17" s="16">
        <v>529</v>
      </c>
      <c r="E17" s="3" t="s">
        <v>25</v>
      </c>
      <c r="G17" s="3" t="s">
        <v>15</v>
      </c>
      <c r="I17" s="3" t="s">
        <v>17</v>
      </c>
      <c r="J17" s="3" t="s">
        <v>26</v>
      </c>
      <c r="K17" s="3">
        <v>74</v>
      </c>
      <c r="L17" s="3" t="s">
        <v>19</v>
      </c>
      <c r="M17" s="3" t="s">
        <v>23</v>
      </c>
      <c r="N17" s="3" t="s">
        <v>33</v>
      </c>
      <c r="P17" s="3" t="s">
        <v>20</v>
      </c>
      <c r="Q17" s="3" t="s">
        <v>21</v>
      </c>
      <c r="R17" s="3" t="s">
        <v>21</v>
      </c>
    </row>
    <row r="18" spans="1:18" x14ac:dyDescent="0.3">
      <c r="A18" s="7">
        <v>45001</v>
      </c>
      <c r="B18" s="4" t="s">
        <v>42</v>
      </c>
      <c r="C18" s="7">
        <v>45513</v>
      </c>
      <c r="D18" s="16">
        <v>512</v>
      </c>
      <c r="E18" s="3" t="s">
        <v>25</v>
      </c>
      <c r="G18" s="3" t="s">
        <v>34</v>
      </c>
      <c r="J18" s="3" t="s">
        <v>26</v>
      </c>
      <c r="K18" s="3">
        <v>44</v>
      </c>
      <c r="L18" s="3" t="s">
        <v>19</v>
      </c>
      <c r="P18" s="3" t="s">
        <v>20</v>
      </c>
      <c r="Q18" s="3" t="s">
        <v>21</v>
      </c>
      <c r="R18" s="3" t="s">
        <v>22</v>
      </c>
    </row>
    <row r="19" spans="1:18" x14ac:dyDescent="0.3">
      <c r="A19" s="7">
        <v>45021</v>
      </c>
      <c r="B19" s="4" t="s">
        <v>41</v>
      </c>
      <c r="C19" s="7">
        <v>45513</v>
      </c>
      <c r="D19" s="16">
        <v>492</v>
      </c>
      <c r="E19" s="3" t="s">
        <v>25</v>
      </c>
      <c r="G19" s="3" t="s">
        <v>15</v>
      </c>
      <c r="J19" s="3" t="s">
        <v>18</v>
      </c>
      <c r="K19" s="3">
        <v>49</v>
      </c>
      <c r="L19" s="3" t="s">
        <v>19</v>
      </c>
      <c r="P19" s="3" t="s">
        <v>20</v>
      </c>
      <c r="Q19" s="3" t="s">
        <v>21</v>
      </c>
      <c r="R19" s="3" t="s">
        <v>22</v>
      </c>
    </row>
    <row r="20" spans="1:18" x14ac:dyDescent="0.3">
      <c r="A20" s="7">
        <v>45029</v>
      </c>
      <c r="B20" s="4" t="s">
        <v>41</v>
      </c>
      <c r="C20" s="7">
        <v>45513</v>
      </c>
      <c r="D20" s="16">
        <v>484</v>
      </c>
      <c r="E20" s="3" t="s">
        <v>25</v>
      </c>
      <c r="G20" s="3" t="s">
        <v>27</v>
      </c>
      <c r="H20" s="3" t="s">
        <v>16</v>
      </c>
      <c r="I20" s="3" t="s">
        <v>29</v>
      </c>
      <c r="J20" s="3" t="s">
        <v>26</v>
      </c>
      <c r="K20" s="3">
        <v>47</v>
      </c>
      <c r="L20" s="3" t="s">
        <v>19</v>
      </c>
      <c r="P20" s="3" t="s">
        <v>20</v>
      </c>
      <c r="Q20" s="3" t="s">
        <v>21</v>
      </c>
      <c r="R20" s="3" t="s">
        <v>22</v>
      </c>
    </row>
    <row r="21" spans="1:18" x14ac:dyDescent="0.3">
      <c r="A21" s="7">
        <v>45030</v>
      </c>
      <c r="B21" s="4" t="s">
        <v>42</v>
      </c>
      <c r="C21" s="7">
        <v>45513</v>
      </c>
      <c r="D21" s="16">
        <v>483</v>
      </c>
      <c r="E21" s="3" t="s">
        <v>25</v>
      </c>
      <c r="G21" s="3" t="s">
        <v>15</v>
      </c>
      <c r="J21" s="3" t="s">
        <v>18</v>
      </c>
      <c r="K21" s="3">
        <v>60</v>
      </c>
      <c r="L21" s="3" t="s">
        <v>19</v>
      </c>
      <c r="P21" s="3" t="s">
        <v>20</v>
      </c>
      <c r="Q21" s="3" t="s">
        <v>21</v>
      </c>
      <c r="R21" s="3" t="s">
        <v>22</v>
      </c>
    </row>
    <row r="22" spans="1:18" x14ac:dyDescent="0.3">
      <c r="A22" s="7">
        <v>45034</v>
      </c>
      <c r="B22" s="4" t="s">
        <v>41</v>
      </c>
      <c r="C22" s="7">
        <v>45513</v>
      </c>
      <c r="D22" s="16">
        <v>479</v>
      </c>
      <c r="E22" s="3" t="s">
        <v>25</v>
      </c>
      <c r="G22" s="3" t="s">
        <v>34</v>
      </c>
      <c r="H22" s="3" t="s">
        <v>16</v>
      </c>
      <c r="I22" s="3" t="s">
        <v>17</v>
      </c>
      <c r="J22" s="3" t="s">
        <v>18</v>
      </c>
      <c r="K22" s="3">
        <v>38</v>
      </c>
      <c r="L22" s="3" t="s">
        <v>19</v>
      </c>
      <c r="P22" s="3" t="s">
        <v>20</v>
      </c>
      <c r="Q22" s="3" t="s">
        <v>21</v>
      </c>
      <c r="R22" s="3" t="s">
        <v>22</v>
      </c>
    </row>
    <row r="23" spans="1:18" x14ac:dyDescent="0.3">
      <c r="A23" s="7">
        <v>45041</v>
      </c>
      <c r="B23" s="4" t="s">
        <v>41</v>
      </c>
      <c r="C23" s="7">
        <v>45513</v>
      </c>
      <c r="D23" s="16">
        <v>472</v>
      </c>
      <c r="E23" s="3" t="s">
        <v>36</v>
      </c>
      <c r="G23" s="3" t="s">
        <v>27</v>
      </c>
      <c r="H23" s="3" t="s">
        <v>14</v>
      </c>
      <c r="J23" s="3" t="s">
        <v>28</v>
      </c>
      <c r="K23" s="3">
        <v>65</v>
      </c>
      <c r="L23" s="3" t="s">
        <v>19</v>
      </c>
      <c r="M23" s="3" t="s">
        <v>27</v>
      </c>
      <c r="N23" s="3" t="s">
        <v>24</v>
      </c>
      <c r="P23" s="3" t="s">
        <v>20</v>
      </c>
      <c r="Q23" s="3" t="s">
        <v>21</v>
      </c>
      <c r="R23" s="3" t="s">
        <v>32</v>
      </c>
    </row>
    <row r="24" spans="1:18" x14ac:dyDescent="0.3">
      <c r="A24" s="7">
        <v>45047</v>
      </c>
      <c r="B24" s="4" t="s">
        <v>42</v>
      </c>
      <c r="C24" s="7">
        <v>45513</v>
      </c>
      <c r="D24" s="16">
        <v>466</v>
      </c>
      <c r="E24" s="3" t="s">
        <v>25</v>
      </c>
      <c r="G24" s="3" t="s">
        <v>23</v>
      </c>
      <c r="I24" s="3" t="s">
        <v>60</v>
      </c>
      <c r="J24" s="3" t="s">
        <v>26</v>
      </c>
      <c r="K24" s="3">
        <v>45</v>
      </c>
      <c r="L24" s="3" t="s">
        <v>19</v>
      </c>
      <c r="M24" s="3" t="s">
        <v>23</v>
      </c>
      <c r="N24" s="3" t="s">
        <v>24</v>
      </c>
      <c r="P24" s="3" t="s">
        <v>20</v>
      </c>
      <c r="Q24" s="3" t="s">
        <v>21</v>
      </c>
      <c r="R24" s="3" t="s">
        <v>21</v>
      </c>
    </row>
    <row r="25" spans="1:18" x14ac:dyDescent="0.3">
      <c r="A25" s="7">
        <v>45049</v>
      </c>
      <c r="B25" s="4" t="s">
        <v>62</v>
      </c>
      <c r="C25" s="7">
        <v>45513</v>
      </c>
      <c r="D25" s="16">
        <v>464</v>
      </c>
      <c r="E25" s="3" t="s">
        <v>25</v>
      </c>
      <c r="G25" s="3" t="s">
        <v>34</v>
      </c>
      <c r="H25" s="3" t="s">
        <v>16</v>
      </c>
      <c r="J25" s="3" t="s">
        <v>26</v>
      </c>
      <c r="K25" s="3">
        <v>43</v>
      </c>
      <c r="L25" s="3" t="s">
        <v>19</v>
      </c>
      <c r="P25" s="3" t="s">
        <v>21</v>
      </c>
      <c r="Q25" s="3" t="s">
        <v>21</v>
      </c>
      <c r="R25" s="3" t="s">
        <v>22</v>
      </c>
    </row>
    <row r="26" spans="1:18" x14ac:dyDescent="0.3">
      <c r="A26" s="7">
        <v>45053</v>
      </c>
      <c r="B26" s="4" t="s">
        <v>42</v>
      </c>
      <c r="C26" s="7">
        <v>45513</v>
      </c>
      <c r="D26" s="16">
        <v>460</v>
      </c>
      <c r="E26" s="3" t="s">
        <v>25</v>
      </c>
      <c r="G26" s="3" t="s">
        <v>15</v>
      </c>
      <c r="J26" s="3" t="s">
        <v>26</v>
      </c>
      <c r="K26" s="3">
        <v>38</v>
      </c>
      <c r="L26" s="3" t="s">
        <v>19</v>
      </c>
      <c r="P26" s="3" t="s">
        <v>20</v>
      </c>
      <c r="Q26" s="3" t="s">
        <v>21</v>
      </c>
      <c r="R26" s="3" t="s">
        <v>22</v>
      </c>
    </row>
    <row r="27" spans="1:18" x14ac:dyDescent="0.3">
      <c r="A27" s="7">
        <v>45051</v>
      </c>
      <c r="B27" s="4" t="s">
        <v>42</v>
      </c>
      <c r="C27" s="7">
        <v>45513</v>
      </c>
      <c r="D27" s="16">
        <v>462</v>
      </c>
      <c r="E27" s="3" t="s">
        <v>25</v>
      </c>
      <c r="H27" s="3" t="s">
        <v>16</v>
      </c>
      <c r="J27" s="3" t="s">
        <v>18</v>
      </c>
      <c r="K27" s="3">
        <v>11</v>
      </c>
      <c r="L27" s="3" t="s">
        <v>19</v>
      </c>
      <c r="P27" s="3" t="s">
        <v>21</v>
      </c>
      <c r="Q27" s="3" t="s">
        <v>21</v>
      </c>
      <c r="R27" s="3" t="s">
        <v>22</v>
      </c>
    </row>
    <row r="28" spans="1:18" x14ac:dyDescent="0.3">
      <c r="A28" s="7">
        <v>45058</v>
      </c>
      <c r="B28" s="4" t="s">
        <v>41</v>
      </c>
      <c r="C28" s="7">
        <v>45513</v>
      </c>
      <c r="D28" s="16">
        <v>455</v>
      </c>
      <c r="E28" s="3" t="s">
        <v>25</v>
      </c>
      <c r="G28" s="3" t="s">
        <v>59</v>
      </c>
      <c r="J28" s="3" t="s">
        <v>26</v>
      </c>
      <c r="K28" s="3">
        <v>61</v>
      </c>
      <c r="L28" s="3" t="s">
        <v>19</v>
      </c>
      <c r="P28" s="3" t="s">
        <v>21</v>
      </c>
      <c r="Q28" s="3" t="s">
        <v>21</v>
      </c>
      <c r="R28" s="3" t="s">
        <v>22</v>
      </c>
    </row>
    <row r="29" spans="1:18" x14ac:dyDescent="0.3">
      <c r="A29" s="7">
        <v>45065</v>
      </c>
      <c r="B29" s="4" t="s">
        <v>41</v>
      </c>
      <c r="C29" s="7">
        <v>45513</v>
      </c>
      <c r="D29" s="16">
        <v>448</v>
      </c>
      <c r="E29" s="3" t="s">
        <v>25</v>
      </c>
      <c r="G29" s="3" t="s">
        <v>23</v>
      </c>
      <c r="H29" s="3" t="s">
        <v>16</v>
      </c>
      <c r="I29" s="3" t="s">
        <v>63</v>
      </c>
      <c r="J29" s="3" t="s">
        <v>18</v>
      </c>
      <c r="K29" s="3">
        <v>30</v>
      </c>
      <c r="L29" s="3" t="s">
        <v>19</v>
      </c>
      <c r="P29" s="3" t="s">
        <v>21</v>
      </c>
      <c r="Q29" s="3" t="s">
        <v>21</v>
      </c>
      <c r="R29" s="3" t="s">
        <v>22</v>
      </c>
    </row>
    <row r="30" spans="1:18" x14ac:dyDescent="0.3">
      <c r="A30" s="7">
        <v>45069</v>
      </c>
      <c r="B30" s="4" t="s">
        <v>42</v>
      </c>
      <c r="C30" s="7">
        <v>45513</v>
      </c>
      <c r="D30" s="16">
        <v>444</v>
      </c>
      <c r="E30" s="3" t="s">
        <v>25</v>
      </c>
      <c r="G30" s="3" t="s">
        <v>59</v>
      </c>
      <c r="H30" s="3" t="s">
        <v>16</v>
      </c>
      <c r="I30" s="3" t="s">
        <v>17</v>
      </c>
      <c r="J30" s="3" t="s">
        <v>26</v>
      </c>
      <c r="K30" s="3">
        <v>85</v>
      </c>
      <c r="L30" s="3" t="s">
        <v>19</v>
      </c>
      <c r="P30" s="3" t="s">
        <v>20</v>
      </c>
      <c r="Q30" s="3" t="s">
        <v>21</v>
      </c>
      <c r="R30" s="3" t="s">
        <v>22</v>
      </c>
    </row>
    <row r="31" spans="1:18" x14ac:dyDescent="0.3">
      <c r="A31" s="7">
        <v>45072</v>
      </c>
      <c r="B31" s="4" t="s">
        <v>42</v>
      </c>
      <c r="C31" s="7">
        <v>45513</v>
      </c>
      <c r="D31" s="16">
        <v>441</v>
      </c>
      <c r="E31" s="3" t="s">
        <v>36</v>
      </c>
      <c r="G31" s="3" t="s">
        <v>59</v>
      </c>
      <c r="H31" s="3" t="s">
        <v>16</v>
      </c>
      <c r="I31" s="3" t="s">
        <v>63</v>
      </c>
      <c r="J31" s="3" t="s">
        <v>26</v>
      </c>
      <c r="K31" s="3">
        <v>3</v>
      </c>
      <c r="L31" s="3" t="s">
        <v>64</v>
      </c>
      <c r="M31" s="3" t="s">
        <v>27</v>
      </c>
      <c r="N31" s="3" t="s">
        <v>33</v>
      </c>
      <c r="P31" s="3" t="s">
        <v>20</v>
      </c>
      <c r="Q31" s="3" t="s">
        <v>21</v>
      </c>
      <c r="R31" s="3" t="s">
        <v>21</v>
      </c>
    </row>
    <row r="32" spans="1:18" x14ac:dyDescent="0.3">
      <c r="A32" s="7">
        <v>45076</v>
      </c>
      <c r="B32" s="4" t="s">
        <v>41</v>
      </c>
      <c r="C32" s="7">
        <v>45513</v>
      </c>
      <c r="D32" s="16">
        <v>437</v>
      </c>
      <c r="E32" s="3" t="s">
        <v>25</v>
      </c>
      <c r="G32" s="3" t="s">
        <v>59</v>
      </c>
      <c r="H32" s="3" t="s">
        <v>16</v>
      </c>
      <c r="I32" s="3" t="s">
        <v>17</v>
      </c>
      <c r="J32" s="3" t="s">
        <v>18</v>
      </c>
      <c r="K32" s="3">
        <v>58</v>
      </c>
      <c r="L32" s="3" t="s">
        <v>19</v>
      </c>
      <c r="M32" s="3" t="s">
        <v>23</v>
      </c>
      <c r="N32" s="3" t="s">
        <v>24</v>
      </c>
      <c r="P32" s="3" t="s">
        <v>20</v>
      </c>
      <c r="Q32" s="3" t="s">
        <v>21</v>
      </c>
      <c r="R32" s="3" t="s">
        <v>21</v>
      </c>
    </row>
    <row r="33" spans="1:18" x14ac:dyDescent="0.3">
      <c r="A33" s="7">
        <v>45079</v>
      </c>
      <c r="B33" s="4" t="s">
        <v>41</v>
      </c>
      <c r="C33" s="7">
        <v>45513</v>
      </c>
      <c r="D33" s="16">
        <v>434</v>
      </c>
      <c r="E33" s="3" t="s">
        <v>25</v>
      </c>
      <c r="G33" s="3" t="s">
        <v>59</v>
      </c>
      <c r="J33" s="3" t="s">
        <v>18</v>
      </c>
      <c r="K33" s="3">
        <v>24</v>
      </c>
      <c r="L33" s="3" t="s">
        <v>31</v>
      </c>
      <c r="P33" s="3" t="s">
        <v>20</v>
      </c>
      <c r="Q33" s="3" t="s">
        <v>21</v>
      </c>
      <c r="R33" s="3" t="s">
        <v>22</v>
      </c>
    </row>
    <row r="34" spans="1:18" x14ac:dyDescent="0.3">
      <c r="A34" s="7">
        <v>45086</v>
      </c>
      <c r="B34" s="4" t="s">
        <v>42</v>
      </c>
      <c r="C34" s="7">
        <v>45513</v>
      </c>
      <c r="D34" s="16">
        <v>427</v>
      </c>
      <c r="E34" s="3" t="s">
        <v>61</v>
      </c>
      <c r="G34" s="3" t="s">
        <v>23</v>
      </c>
      <c r="H34" s="3" t="s">
        <v>14</v>
      </c>
      <c r="J34" s="3" t="s">
        <v>18</v>
      </c>
      <c r="K34" s="3">
        <v>27</v>
      </c>
      <c r="L34" s="3" t="s">
        <v>19</v>
      </c>
      <c r="P34" s="3" t="s">
        <v>20</v>
      </c>
      <c r="Q34" s="3" t="s">
        <v>21</v>
      </c>
      <c r="R34" s="3" t="s">
        <v>22</v>
      </c>
    </row>
    <row r="35" spans="1:18" x14ac:dyDescent="0.3">
      <c r="A35" s="7">
        <v>45089</v>
      </c>
      <c r="B35" s="4" t="s">
        <v>41</v>
      </c>
      <c r="C35" s="7">
        <v>45513</v>
      </c>
      <c r="D35" s="16">
        <v>424</v>
      </c>
      <c r="E35" s="3" t="s">
        <v>36</v>
      </c>
      <c r="G35" s="3" t="s">
        <v>15</v>
      </c>
      <c r="H35" s="3" t="s">
        <v>16</v>
      </c>
      <c r="I35" s="3" t="s">
        <v>17</v>
      </c>
      <c r="J35" s="3" t="s">
        <v>28</v>
      </c>
      <c r="K35" s="3">
        <v>61</v>
      </c>
      <c r="L35" s="3" t="s">
        <v>31</v>
      </c>
      <c r="M35" s="3" t="s">
        <v>15</v>
      </c>
      <c r="N35" s="3" t="s">
        <v>24</v>
      </c>
      <c r="P35" s="3" t="s">
        <v>21</v>
      </c>
      <c r="Q35" s="3" t="s">
        <v>21</v>
      </c>
      <c r="R35" s="3" t="s">
        <v>21</v>
      </c>
    </row>
    <row r="36" spans="1:18" x14ac:dyDescent="0.3">
      <c r="A36" s="7">
        <v>45090</v>
      </c>
      <c r="B36" s="4" t="s">
        <v>42</v>
      </c>
      <c r="C36" s="7">
        <v>45513</v>
      </c>
      <c r="D36" s="16">
        <v>423</v>
      </c>
      <c r="E36" s="3" t="s">
        <v>25</v>
      </c>
      <c r="G36" s="3" t="s">
        <v>59</v>
      </c>
      <c r="H36" s="3" t="s">
        <v>16</v>
      </c>
      <c r="I36" s="3" t="s">
        <v>17</v>
      </c>
      <c r="J36" s="3" t="s">
        <v>26</v>
      </c>
      <c r="K36" s="3">
        <v>25</v>
      </c>
      <c r="L36" s="3" t="s">
        <v>19</v>
      </c>
      <c r="M36" s="3" t="s">
        <v>59</v>
      </c>
      <c r="N36" s="3" t="s">
        <v>24</v>
      </c>
      <c r="P36" s="3" t="s">
        <v>20</v>
      </c>
      <c r="Q36" s="3" t="s">
        <v>21</v>
      </c>
      <c r="R36" s="3" t="s">
        <v>32</v>
      </c>
    </row>
    <row r="37" spans="1:18" x14ac:dyDescent="0.3">
      <c r="A37" s="7">
        <v>45092</v>
      </c>
      <c r="B37" s="4" t="s">
        <v>41</v>
      </c>
      <c r="C37" s="7">
        <v>45513</v>
      </c>
      <c r="D37" s="16">
        <v>421</v>
      </c>
      <c r="E37" s="3" t="s">
        <v>25</v>
      </c>
      <c r="G37" s="3" t="s">
        <v>34</v>
      </c>
      <c r="H37" s="3" t="s">
        <v>16</v>
      </c>
      <c r="I37" s="3" t="s">
        <v>17</v>
      </c>
      <c r="J37" s="3" t="s">
        <v>26</v>
      </c>
      <c r="K37" s="3">
        <v>57</v>
      </c>
      <c r="L37" s="3" t="s">
        <v>19</v>
      </c>
      <c r="P37" s="3" t="s">
        <v>20</v>
      </c>
      <c r="Q37" s="3" t="s">
        <v>21</v>
      </c>
      <c r="R37" s="3" t="s">
        <v>22</v>
      </c>
    </row>
    <row r="38" spans="1:18" x14ac:dyDescent="0.3">
      <c r="A38" s="7">
        <v>45107</v>
      </c>
      <c r="B38" s="4" t="s">
        <v>41</v>
      </c>
      <c r="C38" s="7">
        <v>45513</v>
      </c>
      <c r="D38" s="16">
        <v>406</v>
      </c>
      <c r="E38" s="3" t="s">
        <v>36</v>
      </c>
      <c r="G38" s="3" t="s">
        <v>59</v>
      </c>
      <c r="H38" s="3" t="s">
        <v>16</v>
      </c>
      <c r="J38" s="3" t="s">
        <v>28</v>
      </c>
      <c r="K38" s="3">
        <v>50</v>
      </c>
      <c r="L38" s="3" t="s">
        <v>19</v>
      </c>
      <c r="P38" s="3" t="s">
        <v>20</v>
      </c>
      <c r="Q38" s="3" t="s">
        <v>21</v>
      </c>
      <c r="R38" s="3" t="s">
        <v>22</v>
      </c>
    </row>
    <row r="39" spans="1:18" x14ac:dyDescent="0.3">
      <c r="A39" s="7">
        <v>45132</v>
      </c>
      <c r="B39" s="4" t="s">
        <v>42</v>
      </c>
      <c r="C39" s="7">
        <v>45513</v>
      </c>
      <c r="D39" s="16">
        <v>381</v>
      </c>
      <c r="E39" s="3" t="s">
        <v>25</v>
      </c>
      <c r="G39" s="3" t="s">
        <v>15</v>
      </c>
      <c r="H39" s="3" t="s">
        <v>16</v>
      </c>
      <c r="J39" s="3" t="s">
        <v>26</v>
      </c>
      <c r="K39" s="3">
        <v>38</v>
      </c>
      <c r="L39" s="3" t="s">
        <v>19</v>
      </c>
      <c r="P39" s="3" t="s">
        <v>21</v>
      </c>
      <c r="Q39" s="3" t="s">
        <v>21</v>
      </c>
      <c r="R39" s="3" t="s">
        <v>22</v>
      </c>
    </row>
    <row r="40" spans="1:18" x14ac:dyDescent="0.3">
      <c r="A40" s="7">
        <v>45168</v>
      </c>
      <c r="B40" s="4" t="s">
        <v>42</v>
      </c>
      <c r="C40" s="7">
        <v>45513</v>
      </c>
      <c r="D40" s="16">
        <v>345</v>
      </c>
      <c r="E40" s="3" t="s">
        <v>25</v>
      </c>
      <c r="H40" s="3" t="s">
        <v>16</v>
      </c>
      <c r="J40" s="3" t="s">
        <v>28</v>
      </c>
      <c r="K40" s="3">
        <v>89</v>
      </c>
      <c r="L40" s="3" t="s">
        <v>19</v>
      </c>
      <c r="P40" s="3" t="s">
        <v>20</v>
      </c>
      <c r="Q40" s="3" t="s">
        <v>21</v>
      </c>
      <c r="R40" s="3" t="s">
        <v>22</v>
      </c>
    </row>
    <row r="41" spans="1:18" x14ac:dyDescent="0.3">
      <c r="A41" s="7">
        <v>45203</v>
      </c>
      <c r="B41" s="4" t="s">
        <v>42</v>
      </c>
      <c r="C41" s="7">
        <v>45513</v>
      </c>
      <c r="D41" s="16">
        <v>310</v>
      </c>
      <c r="E41" s="3" t="s">
        <v>36</v>
      </c>
      <c r="H41" s="3" t="s">
        <v>16</v>
      </c>
      <c r="J41" s="3" t="s">
        <v>28</v>
      </c>
      <c r="K41" s="3">
        <v>89</v>
      </c>
      <c r="L41" s="3" t="s">
        <v>19</v>
      </c>
      <c r="P41" s="3" t="s">
        <v>20</v>
      </c>
      <c r="Q41" s="3" t="s">
        <v>21</v>
      </c>
      <c r="R41" s="3" t="s">
        <v>22</v>
      </c>
    </row>
    <row r="42" spans="1:18" x14ac:dyDescent="0.3">
      <c r="A42" s="7">
        <v>45320</v>
      </c>
      <c r="B42" s="4" t="s">
        <v>41</v>
      </c>
      <c r="C42" s="7">
        <v>45513</v>
      </c>
      <c r="D42" s="16">
        <v>193</v>
      </c>
      <c r="E42" s="3" t="s">
        <v>61</v>
      </c>
      <c r="G42" s="3" t="s">
        <v>59</v>
      </c>
      <c r="H42" s="3" t="s">
        <v>16</v>
      </c>
      <c r="J42" s="3" t="s">
        <v>26</v>
      </c>
      <c r="K42" s="3">
        <v>25</v>
      </c>
      <c r="L42" s="3" t="s">
        <v>19</v>
      </c>
      <c r="M42" s="3" t="s">
        <v>59</v>
      </c>
      <c r="N42" s="3" t="s">
        <v>24</v>
      </c>
      <c r="P42" s="3" t="s">
        <v>20</v>
      </c>
      <c r="Q42" s="3" t="s">
        <v>21</v>
      </c>
      <c r="R42" s="3" t="s">
        <v>21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2:B6"/>
  <sheetViews>
    <sheetView zoomScaleNormal="100" workbookViewId="0">
      <selection activeCell="E23" sqref="E23"/>
    </sheetView>
  </sheetViews>
  <sheetFormatPr defaultRowHeight="14.4" x14ac:dyDescent="0.3"/>
  <cols>
    <col min="1" max="1" width="29.77734375" bestFit="1" customWidth="1"/>
    <col min="2" max="2" width="8.5546875" style="35" customWidth="1"/>
  </cols>
  <sheetData>
    <row r="2" spans="1:2" x14ac:dyDescent="0.3">
      <c r="A2" s="33" t="s">
        <v>39</v>
      </c>
      <c r="B2" s="34" t="s">
        <v>97</v>
      </c>
    </row>
    <row r="3" spans="1:2" x14ac:dyDescent="0.3">
      <c r="A3" t="s">
        <v>41</v>
      </c>
      <c r="B3" s="35">
        <f>COUNTIF(Cumulative!B1:B10000, "Closed by Final Board Order")</f>
        <v>57</v>
      </c>
    </row>
    <row r="4" spans="1:2" x14ac:dyDescent="0.3">
      <c r="A4" t="s">
        <v>42</v>
      </c>
      <c r="B4" s="35">
        <f>COUNTIF(Cumulative!B1:B10000, "Closed by Remedial Plan")</f>
        <v>77</v>
      </c>
    </row>
    <row r="5" spans="1:2" x14ac:dyDescent="0.3">
      <c r="A5" t="s">
        <v>98</v>
      </c>
      <c r="B5" s="35">
        <f>COUNTIF(Cumulative!B1:B10000, "Closed by Voluntary Surender")</f>
        <v>2</v>
      </c>
    </row>
    <row r="6" spans="1:2" x14ac:dyDescent="0.3">
      <c r="A6" t="s">
        <v>62</v>
      </c>
      <c r="B6" s="35">
        <f>COUNTIF(Cumulative!B1:B10000, "Closed with Administrative Penalties")</f>
        <v>2</v>
      </c>
    </row>
  </sheetData>
  <pageMargins left="0.7" right="0.7" top="0.75" bottom="0.75" header="0.3" footer="0.3"/>
  <pageSetup orientation="portrait" horizontalDpi="90" verticalDpi="90" r:id="rId1"/>
  <drawing r:id="rId2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2:B9"/>
  <sheetViews>
    <sheetView workbookViewId="0">
      <selection activeCell="B7" sqref="B7"/>
    </sheetView>
  </sheetViews>
  <sheetFormatPr defaultRowHeight="14.4" x14ac:dyDescent="0.3"/>
  <cols>
    <col min="1" max="1" width="24.21875" customWidth="1"/>
    <col min="2" max="2" width="9.5546875" style="35" customWidth="1"/>
  </cols>
  <sheetData>
    <row r="2" spans="1:2" x14ac:dyDescent="0.3">
      <c r="A2" s="33" t="s">
        <v>93</v>
      </c>
      <c r="B2" s="34" t="s">
        <v>97</v>
      </c>
    </row>
    <row r="3" spans="1:2" x14ac:dyDescent="0.3">
      <c r="A3" t="s">
        <v>61</v>
      </c>
      <c r="B3" s="35">
        <f>COUNTIF(Cumulative!E1:E10000, "Initiated by Board")</f>
        <v>5</v>
      </c>
    </row>
    <row r="4" spans="1:2" x14ac:dyDescent="0.3">
      <c r="A4" t="s">
        <v>37</v>
      </c>
      <c r="B4" s="35">
        <f>COUNTIF(Cumulative!E1:E10001, "Other agency")</f>
        <v>2</v>
      </c>
    </row>
    <row r="5" spans="1:2" x14ac:dyDescent="0.3">
      <c r="A5" t="s">
        <v>25</v>
      </c>
      <c r="B5" s="35">
        <f>COUNTIF(Cumulative!E1:E10002, "Public")</f>
        <v>114</v>
      </c>
    </row>
    <row r="6" spans="1:2" x14ac:dyDescent="0.3">
      <c r="A6" t="s">
        <v>36</v>
      </c>
      <c r="B6" s="35">
        <f>COUNTIF(Cumulative!E1:E10003, "self-report of hospitalization")</f>
        <v>13</v>
      </c>
    </row>
    <row r="7" spans="1:2" x14ac:dyDescent="0.3">
      <c r="A7" t="s">
        <v>94</v>
      </c>
      <c r="B7" s="35">
        <f>COUNTBLANK(Cumulative!E1:E139)</f>
        <v>4</v>
      </c>
    </row>
    <row r="9" spans="1:2" x14ac:dyDescent="0.3">
      <c r="A9" t="s">
        <v>95</v>
      </c>
    </row>
  </sheetData>
  <pageMargins left="0.7" right="0.7" top="0.75" bottom="0.75" header="0.3" footer="0.3"/>
  <drawing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2:B10"/>
  <sheetViews>
    <sheetView workbookViewId="0">
      <selection activeCell="B8" sqref="B8"/>
    </sheetView>
  </sheetViews>
  <sheetFormatPr defaultRowHeight="14.4" x14ac:dyDescent="0.3"/>
  <cols>
    <col min="1" max="1" width="35.109375" customWidth="1"/>
    <col min="2" max="2" width="8.33203125" style="35" customWidth="1"/>
  </cols>
  <sheetData>
    <row r="2" spans="1:2" x14ac:dyDescent="0.3">
      <c r="A2" s="33" t="s">
        <v>2</v>
      </c>
      <c r="B2" s="34" t="s">
        <v>97</v>
      </c>
    </row>
    <row r="3" spans="1:2" x14ac:dyDescent="0.3">
      <c r="A3" t="s">
        <v>15</v>
      </c>
      <c r="B3" s="35">
        <f>COUNTIF(Cumulative!G1:G10000, "Level 1")</f>
        <v>50</v>
      </c>
    </row>
    <row r="4" spans="1:2" x14ac:dyDescent="0.3">
      <c r="A4" t="s">
        <v>59</v>
      </c>
      <c r="B4" s="35">
        <f>COUNTIF(Cumulative!G1:G10001, "Level 2")</f>
        <v>11</v>
      </c>
    </row>
    <row r="5" spans="1:2" x14ac:dyDescent="0.3">
      <c r="A5" t="s">
        <v>23</v>
      </c>
      <c r="B5" s="35">
        <f>COUNTIF(Cumulative!G1:G10002, "Level 3")</f>
        <v>12</v>
      </c>
    </row>
    <row r="6" spans="1:2" x14ac:dyDescent="0.3">
      <c r="A6" t="s">
        <v>27</v>
      </c>
      <c r="B6" s="35">
        <f>COUNTIF(Cumulative!G1:G10003, "Level 4")</f>
        <v>10</v>
      </c>
    </row>
    <row r="7" spans="1:2" x14ac:dyDescent="0.3">
      <c r="A7" t="s">
        <v>34</v>
      </c>
      <c r="B7" s="35">
        <f>COUNTIF(Cumulative!G1:G10004, "Nitrous")</f>
        <v>33</v>
      </c>
    </row>
    <row r="8" spans="1:2" x14ac:dyDescent="0.3">
      <c r="A8" t="s">
        <v>94</v>
      </c>
      <c r="B8" s="35">
        <f>COUNTBLANK(Cumulative!H1:H139)</f>
        <v>26</v>
      </c>
    </row>
    <row r="10" spans="1:2" x14ac:dyDescent="0.3">
      <c r="A10" t="s">
        <v>95</v>
      </c>
    </row>
  </sheetData>
  <pageMargins left="0.7" right="0.7" top="0.75" bottom="0.75" header="0.3" footer="0.3"/>
  <drawing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dimension ref="A2:B8"/>
  <sheetViews>
    <sheetView workbookViewId="0">
      <selection activeCell="L22" sqref="L22"/>
    </sheetView>
  </sheetViews>
  <sheetFormatPr defaultRowHeight="14.4" x14ac:dyDescent="0.3"/>
  <cols>
    <col min="1" max="1" width="12.33203125" customWidth="1"/>
    <col min="2" max="2" width="6.77734375" style="35" customWidth="1"/>
  </cols>
  <sheetData>
    <row r="2" spans="1:2" x14ac:dyDescent="0.3">
      <c r="A2" s="33" t="s">
        <v>5</v>
      </c>
      <c r="B2" s="34" t="s">
        <v>97</v>
      </c>
    </row>
    <row r="3" spans="1:2" x14ac:dyDescent="0.3">
      <c r="A3" t="s">
        <v>18</v>
      </c>
      <c r="B3" s="35">
        <f>COUNTIF(Cumulative!J1:J10000, "ASA I")</f>
        <v>43</v>
      </c>
    </row>
    <row r="4" spans="1:2" x14ac:dyDescent="0.3">
      <c r="A4" t="s">
        <v>26</v>
      </c>
      <c r="B4" s="35">
        <f>COUNTIF(Cumulative!J1:J10001, "ASA II")</f>
        <v>79</v>
      </c>
    </row>
    <row r="5" spans="1:2" x14ac:dyDescent="0.3">
      <c r="A5" t="s">
        <v>28</v>
      </c>
      <c r="B5" s="35">
        <f>COUNTIF(Cumulative!J1:J10002, "ASA III")</f>
        <v>16</v>
      </c>
    </row>
    <row r="6" spans="1:2" x14ac:dyDescent="0.3">
      <c r="A6" t="s">
        <v>94</v>
      </c>
      <c r="B6" s="35">
        <f>COUNTBLANK(Cumulative!J1:J139)</f>
        <v>0</v>
      </c>
    </row>
    <row r="8" spans="1:2" x14ac:dyDescent="0.3">
      <c r="A8" t="s">
        <v>95</v>
      </c>
    </row>
  </sheetData>
  <pageMargins left="0.7" right="0.7" top="0.75" bottom="0.75" header="0.3" footer="0.3"/>
  <drawing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dimension ref="A2:B8"/>
  <sheetViews>
    <sheetView workbookViewId="0">
      <selection activeCell="L22" sqref="L22"/>
    </sheetView>
  </sheetViews>
  <sheetFormatPr defaultRowHeight="14.4" x14ac:dyDescent="0.3"/>
  <cols>
    <col min="1" max="1" width="29.44140625" customWidth="1"/>
    <col min="2" max="2" width="10.77734375" style="35" customWidth="1"/>
  </cols>
  <sheetData>
    <row r="2" spans="1:2" x14ac:dyDescent="0.3">
      <c r="A2" s="33" t="s">
        <v>7</v>
      </c>
      <c r="B2" s="36" t="s">
        <v>96</v>
      </c>
    </row>
    <row r="3" spans="1:2" x14ac:dyDescent="0.3">
      <c r="A3" t="s">
        <v>64</v>
      </c>
      <c r="B3" s="35">
        <f>COUNTIF(Cumulative!L1:L10001, "Hospital")</f>
        <v>1</v>
      </c>
    </row>
    <row r="4" spans="1:2" x14ac:dyDescent="0.3">
      <c r="A4" t="s">
        <v>31</v>
      </c>
      <c r="B4" s="35">
        <f>COUNTIF(Cumulative!L1:L10002, "Office of another dentist")</f>
        <v>13</v>
      </c>
    </row>
    <row r="5" spans="1:2" x14ac:dyDescent="0.3">
      <c r="A5" t="s">
        <v>19</v>
      </c>
      <c r="B5" s="35">
        <f>COUNTIF(Cumulative!L1:L10003, "Respondent's dental office")</f>
        <v>124</v>
      </c>
    </row>
    <row r="6" spans="1:2" x14ac:dyDescent="0.3">
      <c r="A6" t="s">
        <v>94</v>
      </c>
      <c r="B6" s="35">
        <f>COUNTBLANK(Cumulative!L1:L139)</f>
        <v>0</v>
      </c>
    </row>
    <row r="8" spans="1:2" x14ac:dyDescent="0.3">
      <c r="A8" t="s">
        <v>95</v>
      </c>
    </row>
  </sheetData>
  <pageMargins left="0.7" right="0.7" top="0.75" bottom="0.75" header="0.3" footer="0.3"/>
  <pageSetup orientation="portrait" horizontalDpi="90" verticalDpi="90" r:id="rId1"/>
  <drawing r:id="rId2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dimension ref="A2:B8"/>
  <sheetViews>
    <sheetView workbookViewId="0">
      <selection activeCell="N19" sqref="N19"/>
    </sheetView>
  </sheetViews>
  <sheetFormatPr defaultRowHeight="14.4" x14ac:dyDescent="0.3"/>
  <cols>
    <col min="1" max="1" width="41.77734375" bestFit="1" customWidth="1"/>
    <col min="2" max="2" width="9.5546875" customWidth="1"/>
  </cols>
  <sheetData>
    <row r="2" spans="1:2" x14ac:dyDescent="0.3">
      <c r="A2" s="33" t="s">
        <v>11</v>
      </c>
      <c r="B2" s="33" t="s">
        <v>97</v>
      </c>
    </row>
    <row r="3" spans="1:2" x14ac:dyDescent="0.3">
      <c r="A3" t="s">
        <v>20</v>
      </c>
      <c r="B3">
        <f>COUNTIF(Cumulative!P1:P10001, "No - nitrous oxide was NOT provided to this patient")</f>
        <v>112</v>
      </c>
    </row>
    <row r="4" spans="1:2" x14ac:dyDescent="0.3">
      <c r="A4" t="s">
        <v>32</v>
      </c>
      <c r="B4">
        <f>COUNTIF(Cumulative!P1:P10002, "Yes - associated complication")</f>
        <v>2</v>
      </c>
    </row>
    <row r="5" spans="1:2" x14ac:dyDescent="0.3">
      <c r="A5" t="s">
        <v>21</v>
      </c>
      <c r="B5">
        <f>COUNTIF(Cumulative!P1:P10003, "Yes - no complication")</f>
        <v>24</v>
      </c>
    </row>
    <row r="6" spans="1:2" x14ac:dyDescent="0.3">
      <c r="A6" t="s">
        <v>94</v>
      </c>
      <c r="B6" s="35">
        <f>COUNTBLANK(Cumulative!P1:P139)</f>
        <v>0</v>
      </c>
    </row>
    <row r="7" spans="1:2" x14ac:dyDescent="0.3">
      <c r="B7" s="35"/>
    </row>
    <row r="8" spans="1:2" x14ac:dyDescent="0.3">
      <c r="A8" t="s">
        <v>95</v>
      </c>
      <c r="B8" s="35"/>
    </row>
  </sheetData>
  <pageMargins left="0.7" right="0.7" top="0.75" bottom="0.75" header="0.3" footer="0.3"/>
  <drawing r:id="rId1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dimension ref="A2:B8"/>
  <sheetViews>
    <sheetView workbookViewId="0">
      <selection activeCell="L24" sqref="L23:L24"/>
    </sheetView>
  </sheetViews>
  <sheetFormatPr defaultRowHeight="14.4" x14ac:dyDescent="0.3"/>
  <cols>
    <col min="1" max="1" width="41.77734375" bestFit="1" customWidth="1"/>
  </cols>
  <sheetData>
    <row r="2" spans="1:2" x14ac:dyDescent="0.3">
      <c r="A2" s="33" t="s">
        <v>12</v>
      </c>
      <c r="B2" s="33" t="s">
        <v>97</v>
      </c>
    </row>
    <row r="3" spans="1:2" x14ac:dyDescent="0.3">
      <c r="A3" t="s">
        <v>32</v>
      </c>
      <c r="B3">
        <f>COUNTIF(Cumulative!Q1:Q10002, "Yes - associated complication")</f>
        <v>1</v>
      </c>
    </row>
    <row r="4" spans="1:2" x14ac:dyDescent="0.3">
      <c r="A4" t="s">
        <v>21</v>
      </c>
      <c r="B4">
        <f>COUNTIF(Cumulative!Q1:Q10003, "Yes - no complication")</f>
        <v>136</v>
      </c>
    </row>
    <row r="5" spans="1:2" ht="26.4" x14ac:dyDescent="0.3">
      <c r="A5" s="23" t="s">
        <v>74</v>
      </c>
      <c r="B5">
        <f>COUNTIF(Cumulative!Q1:Q10004, "No - local anesthesia was NOT provided to this patient")</f>
        <v>1</v>
      </c>
    </row>
    <row r="6" spans="1:2" x14ac:dyDescent="0.3">
      <c r="A6" t="s">
        <v>94</v>
      </c>
      <c r="B6" s="35">
        <f>COUNTBLANK(Cumulative!Q1:Q139)</f>
        <v>0</v>
      </c>
    </row>
    <row r="7" spans="1:2" x14ac:dyDescent="0.3">
      <c r="B7" s="35"/>
    </row>
    <row r="8" spans="1:2" x14ac:dyDescent="0.3">
      <c r="A8" t="s">
        <v>95</v>
      </c>
      <c r="B8" s="35"/>
    </row>
  </sheetData>
  <pageMargins left="0.7" right="0.7" top="0.75" bottom="0.75" header="0.3" footer="0.3"/>
  <drawing r:id="rId1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B00-000000000000}">
  <dimension ref="A2:B8"/>
  <sheetViews>
    <sheetView workbookViewId="0">
      <selection activeCell="F23" sqref="F23"/>
    </sheetView>
  </sheetViews>
  <sheetFormatPr defaultRowHeight="14.4" x14ac:dyDescent="0.3"/>
  <cols>
    <col min="1" max="1" width="56.5546875" bestFit="1" customWidth="1"/>
    <col min="2" max="2" width="9.21875" customWidth="1"/>
  </cols>
  <sheetData>
    <row r="2" spans="1:2" x14ac:dyDescent="0.3">
      <c r="A2" s="33" t="s">
        <v>13</v>
      </c>
      <c r="B2" s="33" t="s">
        <v>97</v>
      </c>
    </row>
    <row r="3" spans="1:2" x14ac:dyDescent="0.3">
      <c r="A3" t="s">
        <v>22</v>
      </c>
      <c r="B3">
        <f>COUNTIF(Cumulative!R1:R10003, "No - sedation or general anesthesia were NOT provided to this patient")</f>
        <v>106</v>
      </c>
    </row>
    <row r="4" spans="1:2" x14ac:dyDescent="0.3">
      <c r="A4" t="s">
        <v>32</v>
      </c>
      <c r="B4">
        <f>COUNTIF(Cumulative!R1:R10004, "Yes - associated complication")</f>
        <v>4</v>
      </c>
    </row>
    <row r="5" spans="1:2" x14ac:dyDescent="0.3">
      <c r="A5" t="s">
        <v>21</v>
      </c>
      <c r="B5">
        <f>COUNTIF(Cumulative!R1:R10005, "Yes - no complication")</f>
        <v>28</v>
      </c>
    </row>
    <row r="6" spans="1:2" x14ac:dyDescent="0.3">
      <c r="A6" t="s">
        <v>94</v>
      </c>
      <c r="B6" s="35">
        <f>COUNTBLANK(Cumulative!R1:R139)</f>
        <v>0</v>
      </c>
    </row>
    <row r="7" spans="1:2" x14ac:dyDescent="0.3">
      <c r="B7" s="35"/>
    </row>
    <row r="8" spans="1:2" x14ac:dyDescent="0.3">
      <c r="A8" t="s">
        <v>95</v>
      </c>
      <c r="B8" s="35"/>
    </row>
  </sheetData>
  <pageMargins left="0.7" right="0.7" top="0.75" bottom="0.75" header="0.3" footer="0.3"/>
  <drawing r:id="rId1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7B99F0F-DB3F-43E3-8803-4C80A5B960A1}">
  <dimension ref="A1:C6"/>
  <sheetViews>
    <sheetView workbookViewId="0">
      <selection activeCell="I24" sqref="I24"/>
    </sheetView>
  </sheetViews>
  <sheetFormatPr defaultRowHeight="14.4" x14ac:dyDescent="0.3"/>
  <cols>
    <col min="1" max="1" width="26.88671875" customWidth="1"/>
    <col min="3" max="3" width="12.88671875" customWidth="1"/>
  </cols>
  <sheetData>
    <row r="1" spans="1:3" x14ac:dyDescent="0.3">
      <c r="A1" t="s">
        <v>105</v>
      </c>
    </row>
    <row r="3" spans="1:3" x14ac:dyDescent="0.3">
      <c r="A3" s="33" t="s">
        <v>102</v>
      </c>
      <c r="B3" s="33" t="s">
        <v>99</v>
      </c>
      <c r="C3" s="33" t="s">
        <v>103</v>
      </c>
    </row>
    <row r="4" spans="1:3" x14ac:dyDescent="0.3">
      <c r="A4" t="s">
        <v>100</v>
      </c>
      <c r="B4">
        <v>138</v>
      </c>
      <c r="C4" s="43">
        <f>B4/B6</f>
        <v>0.66990291262135926</v>
      </c>
    </row>
    <row r="5" spans="1:3" x14ac:dyDescent="0.3">
      <c r="A5" t="s">
        <v>104</v>
      </c>
      <c r="B5">
        <v>68</v>
      </c>
      <c r="C5" s="43">
        <f>B5/B6</f>
        <v>0.3300970873786408</v>
      </c>
    </row>
    <row r="6" spans="1:3" x14ac:dyDescent="0.3">
      <c r="A6" t="s">
        <v>101</v>
      </c>
      <c r="B6">
        <v>206</v>
      </c>
    </row>
  </sheetData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Pages>0</Pages>
  <Words>0</Words>
  <Characters>0</Characters>
  <Application>Microsoft Excel</Application>
  <DocSecurity>0</DocSecurity>
  <Lines>0</Lines>
  <Paragraphs>0</Paragraphs>
  <Slides>0</Slides>
  <Notes>0</Notes>
  <HiddenSlides>0</HiddenSlides>
  <MMClips>0</MMClips>
  <ScaleCrop>false</ScaleCrop>
  <HeadingPairs>
    <vt:vector size="2" baseType="variant">
      <vt:variant>
        <vt:lpstr>Worksheets</vt:lpstr>
      </vt:variant>
      <vt:variant>
        <vt:i4>14</vt:i4>
      </vt:variant>
    </vt:vector>
  </HeadingPairs>
  <TitlesOfParts>
    <vt:vector size="14" baseType="lpstr">
      <vt:lpstr>Cumulative</vt:lpstr>
      <vt:lpstr>2025 Q3</vt:lpstr>
      <vt:lpstr>2025 Q2</vt:lpstr>
      <vt:lpstr>2025 Q1</vt:lpstr>
      <vt:lpstr>2024 Q4</vt:lpstr>
      <vt:lpstr>Disposition</vt:lpstr>
      <vt:lpstr>Source of Complaint</vt:lpstr>
      <vt:lpstr>Highest Level of Sedation</vt:lpstr>
      <vt:lpstr>ASA</vt:lpstr>
      <vt:lpstr>Treatment Location</vt:lpstr>
      <vt:lpstr>N02</vt:lpstr>
      <vt:lpstr>Local</vt:lpstr>
      <vt:lpstr>General Anesthesia</vt:lpstr>
      <vt:lpstr>Annual</vt:lpstr>
    </vt:vector>
  </TitlesOfParts>
  <LinksUpToDate>false</LinksUpToDate>
  <CharactersWithSpaces>0</CharactersWithSpaces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Dan Matthews</dc:creator>
  <cp:lastModifiedBy>Dan Matthews</cp:lastModifiedBy>
  <dcterms:created xsi:type="dcterms:W3CDTF">2025-02-06T17:29:54Z</dcterms:created>
  <dcterms:modified xsi:type="dcterms:W3CDTF">2025-08-12T17:50:21Z</dcterms:modified>
</cp:coreProperties>
</file>

<file path=docProps/core0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